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60" tabRatio="733" activeTab="0"/>
  </bookViews>
  <sheets>
    <sheet name="EAI" sheetId="1" r:id="rId1"/>
    <sheet name="COG" sheetId="2" r:id="rId2"/>
    <sheet name="COGC.C" sheetId="3" r:id="rId3"/>
    <sheet name="COG C.C.(2)" sheetId="4" r:id="rId4"/>
    <sheet name="COG C.C. (3)" sheetId="5" r:id="rId5"/>
    <sheet name="CTG" sheetId="6" r:id="rId6"/>
    <sheet name="CLAS.ADM 1" sheetId="7" r:id="rId7"/>
    <sheet name="CLAS.ADM 2" sheetId="8" r:id="rId8"/>
    <sheet name="CLAS.ADM 3" sheetId="9" r:id="rId9"/>
    <sheet name="CFG" sheetId="10" r:id="rId10"/>
    <sheet name="FTE." sheetId="11" r:id="rId11"/>
    <sheet name="End Neto" sheetId="12" r:id="rId12"/>
    <sheet name="Int" sheetId="13" r:id="rId13"/>
  </sheets>
  <definedNames>
    <definedName name="_xlnm.Print_Area" localSheetId="9">'CFG'!$A$1:$J$43</definedName>
    <definedName name="_xlnm.Print_Area" localSheetId="6">'CLAS.ADM 1'!$A$1:$J$33</definedName>
    <definedName name="_xlnm.Print_Area" localSheetId="7">'CLAS.ADM 2'!$A$1:$J$34</definedName>
    <definedName name="_xlnm.Print_Area" localSheetId="8">'CLAS.ADM 3'!$A$1:$J$27</definedName>
    <definedName name="_xlnm.Print_Area" localSheetId="1">'COG'!$A$1:$J$25</definedName>
    <definedName name="_xlnm.Print_Area" localSheetId="4">'COG C.C. (3)'!$A$1:$I$34</definedName>
    <definedName name="_xlnm.Print_Area" localSheetId="3">'COG C.C.(2)'!$A$1:$I$35</definedName>
    <definedName name="_xlnm.Print_Area" localSheetId="2">'COGC.C'!$A$1:$I$38</definedName>
    <definedName name="_xlnm.Print_Area" localSheetId="5">'CTG'!$A$1:$J$21</definedName>
    <definedName name="_xlnm.Print_Area" localSheetId="11">'End Neto'!$A$1:$E$29</definedName>
    <definedName name="_xlnm.Print_Area" localSheetId="10">'FTE.'!$A$1:$I$37</definedName>
    <definedName name="_xlnm.Print_Area" localSheetId="12">'Int'!$A$1:$C$31</definedName>
  </definedNames>
  <calcPr fullCalcOnLoad="1"/>
</workbook>
</file>

<file path=xl/sharedStrings.xml><?xml version="1.0" encoding="utf-8"?>
<sst xmlns="http://schemas.openxmlformats.org/spreadsheetml/2006/main" count="450" uniqueCount="233">
  <si>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</si>
  <si>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</si>
  <si>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</si>
  <si>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</si>
  <si>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</si>
  <si>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</si>
  <si>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</si>
  <si>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</si>
  <si>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</si>
  <si>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</si>
  <si>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</si>
  <si>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</si>
  <si>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</si>
  <si>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</si>
  <si>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</si>
  <si>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</si>
  <si>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</si>
  <si>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</si>
  <si>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Clasificación por Objeto del Gasto (Capítulo y Concepto)</t>
  </si>
  <si>
    <t>Egresos</t>
  </si>
  <si>
    <t xml:space="preserve">  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</si>
  <si>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</si>
  <si>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</si>
  <si>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</si>
  <si>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</si>
  <si>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</si>
  <si>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</si>
  <si>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</si>
  <si>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</si>
  <si>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</si>
  <si>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</si>
  <si>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</si>
  <si>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</si>
  <si>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</si>
  <si>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</si>
  <si>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</si>
  <si>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</si>
  <si>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</si>
  <si>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</si>
  <si>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</si>
  <si>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</si>
  <si>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</si>
  <si>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</si>
  <si>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</si>
  <si>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</si>
  <si>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</si>
  <si>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</si>
  <si>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</si>
  <si>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Total del Gasto hoja 1 de 3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</si>
  <si>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</si>
  <si>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</si>
  <si>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</si>
  <si>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</si>
  <si>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</si>
  <si>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</si>
  <si>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</si>
  <si>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</si>
  <si>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</si>
  <si>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</si>
  <si>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</si>
  <si>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</si>
  <si>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</si>
  <si>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</si>
  <si>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</si>
  <si>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</si>
  <si>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</si>
  <si>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</si>
  <si>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</si>
  <si>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</si>
  <si>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</si>
  <si>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</si>
  <si>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</si>
  <si>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Total del Gasto hoja 2 de 3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</si>
  <si>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</si>
  <si>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</si>
  <si>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</si>
  <si>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</si>
  <si>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</si>
  <si>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</si>
  <si>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</si>
  <si>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</si>
  <si>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</si>
  <si>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</si>
  <si>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</si>
  <si>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</si>
  <si>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</si>
  <si>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</si>
  <si>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</si>
  <si>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</si>
  <si>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</si>
  <si>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</si>
  <si>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</si>
  <si>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hoja 3 de 3</t>
  </si>
  <si>
    <t>Total del Gasto Clasificación por Objeto del Gasto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</si>
  <si>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</si>
  <si>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</si>
  <si>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</si>
  <si>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</si>
  <si>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</si>
  <si>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</si>
  <si>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</si>
  <si>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</si>
  <si>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</si>
  <si>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</si>
  <si>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</si>
  <si>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</si>
  <si>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</si>
  <si>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</si>
  <si>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</si>
  <si>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</si>
  <si>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</si>
  <si>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</si>
  <si>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</si>
  <si>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</si>
  <si>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</si>
  <si>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</si>
  <si>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</si>
  <si>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</si>
  <si>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</si>
  <si>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</si>
  <si>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</si>
  <si>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</si>
  <si>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</si>
  <si>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</si>
  <si>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</si>
  <si>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</si>
  <si>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Clasificación por Fuente de Financiamiento</t>
  </si>
  <si>
    <t>Recursos Fiscales</t>
  </si>
  <si>
    <t xml:space="preserve">Total del Gasto </t>
  </si>
  <si>
    <t>Clasificación Administrativa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</si>
  <si>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</si>
  <si>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</si>
  <si>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</si>
  <si>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</si>
  <si>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</si>
  <si>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</si>
  <si>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</si>
  <si>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</si>
  <si>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</si>
  <si>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</si>
  <si>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</si>
  <si>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</si>
  <si>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</si>
  <si>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</si>
  <si>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</si>
  <si>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</si>
  <si>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</si>
  <si>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</si>
  <si>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Crédito No. </t>
  </si>
  <si>
    <t xml:space="preserve"> </t>
  </si>
  <si>
    <t>Total Créditos Bancarios</t>
  </si>
  <si>
    <t>Otros Instrumentos de Deuda</t>
  </si>
  <si>
    <t xml:space="preserve">Tipo de Instrumento </t>
  </si>
  <si>
    <t>Tipo de Instrumento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</si>
  <si>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</si>
  <si>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</si>
  <si>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</si>
  <si>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</si>
  <si>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</si>
  <si>
    <t>Poder Ejecutivo</t>
  </si>
  <si>
    <t>Administración Pública Centralizada</t>
  </si>
  <si>
    <t>Administración Pública Descentralizada</t>
  </si>
  <si>
    <t>Poder Legislativo</t>
  </si>
  <si>
    <t>Poder Judicial</t>
  </si>
  <si>
    <t>Organos Autónomos</t>
  </si>
  <si>
    <t>Municipios</t>
  </si>
  <si>
    <t>Otros Recursos de Transferencias Federales Etiquetadas</t>
  </si>
  <si>
    <t>Financiamientos Internos</t>
  </si>
  <si>
    <t>Recursos Propios</t>
  </si>
  <si>
    <t>Otros recursos de Libre Disposición</t>
  </si>
  <si>
    <t>Financiamientos Externos</t>
  </si>
  <si>
    <t xml:space="preserve">Recursos Federales </t>
  </si>
  <si>
    <t xml:space="preserve">Recursos Estatales </t>
  </si>
  <si>
    <t>1. No Etiquetado</t>
  </si>
  <si>
    <t>2. Etiquetado</t>
  </si>
  <si>
    <t>Cuenta Pública  2021</t>
  </si>
  <si>
    <t>Del 1 de enero al  31 de diciembre de 2021</t>
  </si>
  <si>
    <t>Cuenta Pública 2021</t>
  </si>
  <si>
    <t xml:space="preserve">  Servicios Personales</t>
  </si>
  <si>
    <t>Clasificación por Objeto del Gasto (Capítulo )</t>
  </si>
  <si>
    <t xml:space="preserve">I EAOG COG Capitulo </t>
  </si>
  <si>
    <t>Del 1 de enero al 31 de diciembre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</si>
  <si>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</si>
  <si>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</si>
  <si>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</si>
  <si>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</si>
  <si>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</si>
  <si>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</si>
  <si>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</si>
  <si>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Clasificaciión Administrativa (Sector Paraestatal)</t>
  </si>
  <si>
    <t>EAAS/ 1</t>
  </si>
  <si>
    <t>Instituto de Cultura Física y Deporte del Estado de Zacatecas</t>
  </si>
  <si>
    <t>Unidad Administrativa 69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</si>
  <si>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</si>
  <si>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</si>
  <si>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</si>
  <si>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</si>
  <si>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</si>
  <si>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</si>
  <si>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</si>
  <si>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</si>
  <si>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</si>
  <si>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</si>
  <si>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</si>
  <si>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</si>
  <si>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</si>
  <si>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</si>
  <si>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</si>
  <si>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</si>
  <si>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</si>
  <si>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</si>
  <si>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</si>
  <si>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</si>
  <si>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</si>
  <si>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 y jubilaciones</t>
  </si>
  <si>
    <t>Ingresos Derivados de Financiamientos</t>
  </si>
  <si>
    <t>Total</t>
  </si>
  <si>
    <t>Ingresos excedentes¹</t>
  </si>
  <si>
    <t>Presupuestaria /1</t>
  </si>
  <si>
    <t>Estado Analítico de Ingresos
Por Fuente de Financiamiento</t>
  </si>
  <si>
    <t xml:space="preserve">Ingresos del Poder Ejecutivo Federal o Estatal y de los Municipios </t>
  </si>
  <si>
    <r>
      <t>Productos</t>
    </r>
    <r>
      <rPr>
        <vertAlign val="superscript"/>
        <sz val="9"/>
        <rFont val="Arial"/>
        <family val="2"/>
      </rPr>
      <t>1</t>
    </r>
  </si>
  <si>
    <r>
      <t>Aprovechamientos</t>
    </r>
    <r>
      <rPr>
        <vertAlign val="superscript"/>
        <sz val="9"/>
        <rFont val="Arial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</si>
  <si>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</si>
  <si>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</si>
  <si>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 de los Poderes Legislativo y Judicial, de los Órganos Autónomos y del Sector Paraestatal o Paramunicipal, así 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</si>
  <si>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3</t>
    </r>
  </si>
  <si>
    <t>Transferencias, Asignaciones, Subsidios y Subvenciones, y Pensiones y Jubilaciones</t>
  </si>
  <si>
    <t xml:space="preserve">EAI Fuente de  Financiamiento </t>
  </si>
  <si>
    <t>Presupuestaria /2</t>
  </si>
  <si>
    <r>
      <t xml:space="preserve">1 </t>
    </r>
    <r>
      <rPr>
        <sz val="9"/>
        <rFont val="Arial"/>
        <family val="2"/>
      </rPr>
      <t xml:space="preserve"> Incluye intereses que generan las cuentas bancarias de los entes públicos en productos.</t>
    </r>
  </si>
  <si>
    <r>
      <t xml:space="preserve">2 </t>
    </r>
    <r>
      <rPr>
        <sz val="9"/>
        <rFont val="Arial"/>
        <family val="2"/>
      </rPr>
      <t xml:space="preserve"> Incluye donativos en efectivo del Poder Ejecutivo, entre otros aprovechamientos.</t>
    </r>
  </si>
  <si>
    <r>
      <t xml:space="preserve">3 </t>
    </r>
    <r>
      <rPr>
        <sz val="9"/>
        <rFont val="Arial"/>
        <family val="2"/>
      </rPr>
      <t xml:space="preserve"> Se refiere a los ingresos propios obtenidos por los Poderes Legislativos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</si>
</sst>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#,##0.000000000000"/>
    <numFmt numFmtId="172" formatCode="_(* #,##0_);_(* \(#,##0\);_(* &quot;-&quot;??_);_(@_)"/>
    <numFmt numFmtId="173" formatCode="#,##0;\(##,#0#,###\)"/>
    <numFmt numFmtId="174" formatCode="#,##0;\(#,##0,###\)"/>
    <numFmt numFmtId="175" formatCode="\(#,##0,###\)"/>
    <numFmt numFmtId="176" formatCode="\(###\)"/>
    <numFmt numFmtId="177" formatCode="\(#,##0\)"/>
    <numFmt numFmtId="178" formatCode="\(\-###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Gotham Book"/>
      <family val="0"/>
    </font>
    <font>
      <sz val="8"/>
      <name val="Gotham Book"/>
      <family val="0"/>
    </font>
    <font>
      <b/>
      <sz val="8"/>
      <name val="Gotham Book"/>
      <family val="0"/>
    </font>
    <font>
      <sz val="11"/>
      <name val="Gotham Book"/>
      <family val="0"/>
    </font>
    <font>
      <b/>
      <sz val="8"/>
      <name val="Montserrat"/>
      <family val="0"/>
    </font>
    <font>
      <b/>
      <sz val="9"/>
      <name val="Montserrat"/>
      <family val="0"/>
    </font>
    <font>
      <sz val="8"/>
      <name val="Montserrat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Montserrat"/>
      <family val="0"/>
    </font>
    <font>
      <sz val="7"/>
      <name val="Montserrat"/>
      <family val="0"/>
    </font>
    <font>
      <b/>
      <sz val="7"/>
      <name val="Montserrat"/>
      <family val="0"/>
    </font>
    <font>
      <sz val="7"/>
      <name val="Calibri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8"/>
      <color indexed="9"/>
      <name val="Gotham Book"/>
      <family val="0"/>
    </font>
    <font>
      <b/>
      <sz val="8"/>
      <color indexed="8"/>
      <name val="Gotham Book"/>
      <family val="0"/>
    </font>
    <font>
      <sz val="11"/>
      <color indexed="8"/>
      <name val="Gotham Book"/>
      <family val="0"/>
    </font>
    <font>
      <sz val="11"/>
      <color indexed="9"/>
      <name val="Gotham Book"/>
      <family val="0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Montserrat"/>
      <family val="0"/>
    </font>
    <font>
      <sz val="7"/>
      <color indexed="8"/>
      <name val="Gotham Book"/>
      <family val="0"/>
    </font>
    <font>
      <sz val="7"/>
      <color indexed="8"/>
      <name val="Montserra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vertAlign val="superscript"/>
      <sz val="9"/>
      <name val="Arial"/>
      <family val="2"/>
    </font>
    <font>
      <sz val="5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Gotham Book"/>
      <family val="0"/>
    </font>
    <font>
      <sz val="8"/>
      <color theme="0"/>
      <name val="Gotham Book"/>
      <family val="0"/>
    </font>
    <font>
      <b/>
      <sz val="8"/>
      <color theme="1"/>
      <name val="Gotham Book"/>
      <family val="0"/>
    </font>
    <font>
      <sz val="11"/>
      <color theme="1"/>
      <name val="Gotham Book"/>
      <family val="0"/>
    </font>
    <font>
      <sz val="11"/>
      <color theme="0"/>
      <name val="Gotham Book"/>
      <family val="0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Montserrat"/>
      <family val="0"/>
    </font>
    <font>
      <sz val="7"/>
      <color theme="1"/>
      <name val="Gotham Book"/>
      <family val="0"/>
    </font>
    <font>
      <sz val="7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8F302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>
        <color theme="0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699890613556"/>
      </bottom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 tint="-0.4999699890613556"/>
      </bottom>
    </border>
    <border>
      <left style="thin">
        <color theme="0"/>
      </left>
      <right style="thin">
        <color rgb="FF8F302E"/>
      </right>
      <top/>
      <bottom style="thin">
        <color theme="0"/>
      </bottom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thin"/>
    </border>
    <border>
      <left/>
      <right/>
      <top/>
      <bottom style="medium">
        <color theme="0"/>
      </bottom>
    </border>
    <border>
      <left style="thin"/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3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0" fontId="67" fillId="33" borderId="0" xfId="0" applyFont="1" applyFill="1" applyAlignment="1">
      <alignment/>
    </xf>
    <xf numFmtId="0" fontId="67" fillId="0" borderId="0" xfId="0" applyFont="1" applyAlignment="1">
      <alignment/>
    </xf>
    <xf numFmtId="3" fontId="6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67" fillId="33" borderId="0" xfId="0" applyFont="1" applyFill="1" applyAlignment="1">
      <alignment vertical="top"/>
    </xf>
    <xf numFmtId="0" fontId="67" fillId="0" borderId="0" xfId="0" applyFont="1" applyAlignment="1">
      <alignment vertical="top"/>
    </xf>
    <xf numFmtId="0" fontId="68" fillId="0" borderId="0" xfId="0" applyFont="1" applyAlignment="1">
      <alignment horizontal="left"/>
    </xf>
    <xf numFmtId="0" fontId="68" fillId="33" borderId="0" xfId="0" applyFont="1" applyFill="1" applyAlignment="1">
      <alignment/>
    </xf>
    <xf numFmtId="4" fontId="68" fillId="33" borderId="0" xfId="0" applyNumberFormat="1" applyFont="1" applyFill="1" applyAlignment="1">
      <alignment/>
    </xf>
    <xf numFmtId="0" fontId="69" fillId="0" borderId="0" xfId="0" applyFont="1" applyAlignment="1">
      <alignment/>
    </xf>
    <xf numFmtId="4" fontId="70" fillId="0" borderId="0" xfId="0" applyNumberFormat="1" applyFont="1" applyAlignment="1">
      <alignment/>
    </xf>
    <xf numFmtId="0" fontId="70" fillId="0" borderId="0" xfId="0" applyFont="1" applyAlignment="1">
      <alignment/>
    </xf>
    <xf numFmtId="2" fontId="7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71" fillId="34" borderId="0" xfId="0" applyFont="1" applyFill="1" applyBorder="1" applyAlignment="1">
      <alignment/>
    </xf>
    <xf numFmtId="0" fontId="71" fillId="0" borderId="0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72" fillId="33" borderId="10" xfId="0" applyFont="1" applyFill="1" applyBorder="1" applyAlignment="1">
      <alignment/>
    </xf>
    <xf numFmtId="0" fontId="73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72" fillId="33" borderId="11" xfId="0" applyFont="1" applyFill="1" applyBorder="1" applyAlignment="1">
      <alignment horizontal="justify" vertical="center" wrapText="1"/>
    </xf>
    <xf numFmtId="0" fontId="74" fillId="33" borderId="12" xfId="0" applyFont="1" applyFill="1" applyBorder="1" applyAlignment="1">
      <alignment horizontal="center" vertical="center" wrapText="1"/>
    </xf>
    <xf numFmtId="3" fontId="74" fillId="33" borderId="13" xfId="0" applyNumberFormat="1" applyFont="1" applyFill="1" applyBorder="1" applyAlignment="1">
      <alignment horizontal="right" vertical="center" wrapText="1"/>
    </xf>
    <xf numFmtId="0" fontId="72" fillId="33" borderId="11" xfId="0" applyFont="1" applyFill="1" applyBorder="1" applyAlignment="1">
      <alignment horizontal="justify" vertical="top" wrapText="1"/>
    </xf>
    <xf numFmtId="0" fontId="72" fillId="33" borderId="12" xfId="0" applyFont="1" applyFill="1" applyBorder="1" applyAlignment="1">
      <alignment horizontal="justify" vertical="top" wrapText="1"/>
    </xf>
    <xf numFmtId="3" fontId="72" fillId="33" borderId="13" xfId="0" applyNumberFormat="1" applyFont="1" applyFill="1" applyBorder="1" applyAlignment="1">
      <alignment horizontal="right" vertical="top" wrapText="1"/>
    </xf>
    <xf numFmtId="0" fontId="74" fillId="33" borderId="14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2" fillId="33" borderId="15" xfId="0" applyFont="1" applyFill="1" applyBorder="1" applyAlignment="1">
      <alignment/>
    </xf>
    <xf numFmtId="0" fontId="73" fillId="33" borderId="15" xfId="0" applyFont="1" applyFill="1" applyBorder="1" applyAlignment="1">
      <alignment/>
    </xf>
    <xf numFmtId="171" fontId="72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0" fontId="7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76" fillId="0" borderId="0" xfId="0" applyNumberFormat="1" applyFont="1" applyAlignment="1">
      <alignment/>
    </xf>
    <xf numFmtId="0" fontId="76" fillId="0" borderId="0" xfId="0" applyFont="1" applyAlignment="1">
      <alignment/>
    </xf>
    <xf numFmtId="3" fontId="75" fillId="0" borderId="0" xfId="0" applyNumberFormat="1" applyFont="1" applyAlignment="1">
      <alignment/>
    </xf>
    <xf numFmtId="0" fontId="72" fillId="33" borderId="11" xfId="0" applyFont="1" applyFill="1" applyBorder="1" applyAlignment="1">
      <alignment horizontal="left" vertical="center" wrapText="1"/>
    </xf>
    <xf numFmtId="0" fontId="72" fillId="33" borderId="12" xfId="0" applyFont="1" applyFill="1" applyBorder="1" applyAlignment="1">
      <alignment horizontal="justify" vertical="center" wrapText="1"/>
    </xf>
    <xf numFmtId="0" fontId="72" fillId="33" borderId="13" xfId="0" applyFont="1" applyFill="1" applyBorder="1" applyAlignment="1">
      <alignment horizontal="justify" vertical="center" wrapText="1"/>
    </xf>
    <xf numFmtId="0" fontId="72" fillId="33" borderId="16" xfId="0" applyFont="1" applyFill="1" applyBorder="1" applyAlignment="1">
      <alignment horizontal="justify" vertical="center" wrapText="1"/>
    </xf>
    <xf numFmtId="0" fontId="72" fillId="33" borderId="17" xfId="0" applyFont="1" applyFill="1" applyBorder="1" applyAlignment="1">
      <alignment horizontal="justify" vertical="center" wrapText="1"/>
    </xf>
    <xf numFmtId="0" fontId="72" fillId="33" borderId="15" xfId="0" applyFont="1" applyFill="1" applyBorder="1" applyAlignment="1">
      <alignment horizontal="justify" vertical="center" wrapText="1"/>
    </xf>
    <xf numFmtId="0" fontId="72" fillId="0" borderId="12" xfId="0" applyFont="1" applyBorder="1" applyAlignment="1">
      <alignment/>
    </xf>
    <xf numFmtId="0" fontId="72" fillId="0" borderId="13" xfId="0" applyFont="1" applyBorder="1" applyAlignment="1">
      <alignment/>
    </xf>
    <xf numFmtId="0" fontId="74" fillId="33" borderId="11" xfId="0" applyFont="1" applyFill="1" applyBorder="1" applyAlignment="1">
      <alignment horizontal="justify" vertical="center" wrapText="1"/>
    </xf>
    <xf numFmtId="0" fontId="74" fillId="33" borderId="18" xfId="0" applyFont="1" applyFill="1" applyBorder="1" applyAlignment="1">
      <alignment horizontal="justify" vertical="center" wrapText="1"/>
    </xf>
    <xf numFmtId="0" fontId="77" fillId="0" borderId="0" xfId="0" applyFont="1" applyAlignment="1">
      <alignment horizontal="justify" vertical="center"/>
    </xf>
    <xf numFmtId="0" fontId="78" fillId="35" borderId="19" xfId="0" applyFont="1" applyFill="1" applyBorder="1" applyAlignment="1">
      <alignment horizontal="center" vertical="center" wrapText="1"/>
    </xf>
    <xf numFmtId="0" fontId="78" fillId="35" borderId="19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justify" vertical="top" wrapText="1"/>
    </xf>
    <xf numFmtId="0" fontId="79" fillId="33" borderId="12" xfId="0" applyFont="1" applyFill="1" applyBorder="1" applyAlignment="1">
      <alignment horizontal="justify" vertical="top" wrapText="1"/>
    </xf>
    <xf numFmtId="3" fontId="79" fillId="33" borderId="13" xfId="0" applyNumberFormat="1" applyFont="1" applyFill="1" applyBorder="1" applyAlignment="1">
      <alignment horizontal="right" vertical="top" wrapText="1"/>
    </xf>
    <xf numFmtId="0" fontId="77" fillId="33" borderId="14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0" fontId="11" fillId="33" borderId="12" xfId="0" applyFont="1" applyFill="1" applyBorder="1" applyAlignment="1">
      <alignment horizontal="justify" vertical="top" wrapText="1"/>
    </xf>
    <xf numFmtId="3" fontId="11" fillId="33" borderId="13" xfId="0" applyNumberFormat="1" applyFont="1" applyFill="1" applyBorder="1" applyAlignment="1">
      <alignment horizontal="right" vertical="top" wrapText="1"/>
    </xf>
    <xf numFmtId="0" fontId="12" fillId="33" borderId="12" xfId="0" applyFont="1" applyFill="1" applyBorder="1" applyAlignment="1">
      <alignment horizontal="left" vertical="top" wrapText="1" indent="5"/>
    </xf>
    <xf numFmtId="3" fontId="12" fillId="33" borderId="13" xfId="0" applyNumberFormat="1" applyFont="1" applyFill="1" applyBorder="1" applyAlignment="1">
      <alignment horizontal="right" vertical="top" wrapText="1"/>
    </xf>
    <xf numFmtId="0" fontId="13" fillId="33" borderId="12" xfId="0" applyFont="1" applyFill="1" applyBorder="1" applyAlignment="1">
      <alignment horizontal="justify" vertical="top" wrapText="1"/>
    </xf>
    <xf numFmtId="3" fontId="13" fillId="33" borderId="13" xfId="0" applyNumberFormat="1" applyFont="1" applyFill="1" applyBorder="1" applyAlignment="1">
      <alignment horizontal="right" vertical="top" wrapText="1"/>
    </xf>
    <xf numFmtId="0" fontId="11" fillId="33" borderId="20" xfId="0" applyFont="1" applyFill="1" applyBorder="1" applyAlignment="1">
      <alignment horizontal="left" vertical="top" wrapText="1"/>
    </xf>
    <xf numFmtId="3" fontId="11" fillId="33" borderId="21" xfId="0" applyNumberFormat="1" applyFont="1" applyFill="1" applyBorder="1" applyAlignment="1">
      <alignment horizontal="right" vertical="top" wrapText="1"/>
    </xf>
    <xf numFmtId="0" fontId="11" fillId="33" borderId="12" xfId="0" applyFont="1" applyFill="1" applyBorder="1" applyAlignment="1">
      <alignment horizontal="justify" vertical="center" wrapText="1"/>
    </xf>
    <xf numFmtId="3" fontId="13" fillId="33" borderId="1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1" fillId="33" borderId="0" xfId="0" applyFont="1" applyFill="1" applyBorder="1" applyAlignment="1">
      <alignment horizontal="justify" vertical="center" wrapText="1"/>
    </xf>
    <xf numFmtId="0" fontId="11" fillId="33" borderId="22" xfId="0" applyFont="1" applyFill="1" applyBorder="1" applyAlignment="1">
      <alignment horizontal="justify" vertical="center" wrapText="1"/>
    </xf>
    <xf numFmtId="3" fontId="13" fillId="33" borderId="23" xfId="0" applyNumberFormat="1" applyFont="1" applyFill="1" applyBorder="1" applyAlignment="1">
      <alignment horizontal="justify" vertical="center" wrapText="1"/>
    </xf>
    <xf numFmtId="3" fontId="11" fillId="33" borderId="23" xfId="0" applyNumberFormat="1" applyFont="1" applyFill="1" applyBorder="1" applyAlignment="1">
      <alignment horizontal="right" vertical="center" wrapText="1"/>
    </xf>
    <xf numFmtId="3" fontId="11" fillId="33" borderId="24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 wrapText="1"/>
    </xf>
    <xf numFmtId="3" fontId="11" fillId="33" borderId="13" xfId="0" applyNumberFormat="1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justify" vertical="center" wrapText="1"/>
    </xf>
    <xf numFmtId="0" fontId="11" fillId="33" borderId="20" xfId="0" applyFont="1" applyFill="1" applyBorder="1" applyAlignment="1">
      <alignment horizontal="justify" vertical="center" wrapText="1"/>
    </xf>
    <xf numFmtId="3" fontId="11" fillId="33" borderId="21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3" fontId="11" fillId="33" borderId="25" xfId="0" applyNumberFormat="1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justify" vertical="top"/>
    </xf>
    <xf numFmtId="3" fontId="13" fillId="33" borderId="13" xfId="0" applyNumberFormat="1" applyFont="1" applyFill="1" applyBorder="1" applyAlignment="1">
      <alignment horizontal="right" vertical="center"/>
    </xf>
    <xf numFmtId="3" fontId="11" fillId="33" borderId="13" xfId="0" applyNumberFormat="1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vertical="center"/>
    </xf>
    <xf numFmtId="3" fontId="11" fillId="33" borderId="2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172" fontId="11" fillId="33" borderId="1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/>
    </xf>
    <xf numFmtId="0" fontId="78" fillId="35" borderId="26" xfId="55" applyFont="1" applyFill="1" applyBorder="1" applyAlignment="1">
      <alignment horizontal="center"/>
      <protection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3" fontId="13" fillId="33" borderId="27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11" fillId="33" borderId="13" xfId="0" applyNumberFormat="1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right"/>
    </xf>
    <xf numFmtId="3" fontId="13" fillId="33" borderId="13" xfId="0" applyNumberFormat="1" applyFont="1" applyFill="1" applyBorder="1" applyAlignment="1">
      <alignment horizontal="right"/>
    </xf>
    <xf numFmtId="3" fontId="11" fillId="33" borderId="18" xfId="0" applyNumberFormat="1" applyFont="1" applyFill="1" applyBorder="1" applyAlignment="1">
      <alignment/>
    </xf>
    <xf numFmtId="3" fontId="11" fillId="33" borderId="23" xfId="0" applyNumberFormat="1" applyFont="1" applyFill="1" applyBorder="1" applyAlignment="1">
      <alignment/>
    </xf>
    <xf numFmtId="0" fontId="78" fillId="35" borderId="26" xfId="0" applyFont="1" applyFill="1" applyBorder="1" applyAlignment="1">
      <alignment horizontal="center"/>
    </xf>
    <xf numFmtId="0" fontId="13" fillId="33" borderId="13" xfId="0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3" fontId="11" fillId="33" borderId="13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3" fontId="11" fillId="33" borderId="23" xfId="0" applyNumberFormat="1" applyFont="1" applyFill="1" applyBorder="1" applyAlignment="1">
      <alignment horizontal="right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3" fillId="33" borderId="0" xfId="0" applyFont="1" applyFill="1" applyAlignment="1">
      <alignment horizontal="right"/>
    </xf>
    <xf numFmtId="3" fontId="13" fillId="0" borderId="0" xfId="0" applyNumberFormat="1" applyFont="1" applyAlignment="1">
      <alignment/>
    </xf>
    <xf numFmtId="0" fontId="68" fillId="33" borderId="11" xfId="0" applyFont="1" applyFill="1" applyBorder="1" applyAlignment="1">
      <alignment horizontal="justify" vertical="center" wrapText="1"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/>
    </xf>
    <xf numFmtId="0" fontId="80" fillId="33" borderId="11" xfId="0" applyFont="1" applyFill="1" applyBorder="1" applyAlignment="1">
      <alignment horizontal="justify" vertical="center" wrapText="1"/>
    </xf>
    <xf numFmtId="0" fontId="80" fillId="33" borderId="18" xfId="0" applyFont="1" applyFill="1" applyBorder="1" applyAlignment="1">
      <alignment horizontal="justify" vertical="center" wrapText="1"/>
    </xf>
    <xf numFmtId="0" fontId="75" fillId="33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75" fillId="33" borderId="0" xfId="0" applyFont="1" applyFill="1" applyAlignment="1">
      <alignment/>
    </xf>
    <xf numFmtId="0" fontId="81" fillId="35" borderId="19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1" fillId="35" borderId="29" xfId="0" applyFont="1" applyFill="1" applyBorder="1" applyAlignment="1">
      <alignment horizontal="center" vertical="center" wrapText="1"/>
    </xf>
    <xf numFmtId="0" fontId="81" fillId="35" borderId="30" xfId="0" applyFont="1" applyFill="1" applyBorder="1" applyAlignment="1">
      <alignment horizontal="center" vertical="center" wrapText="1"/>
    </xf>
    <xf numFmtId="0" fontId="82" fillId="33" borderId="0" xfId="0" applyFont="1" applyFill="1" applyAlignment="1">
      <alignment/>
    </xf>
    <xf numFmtId="0" fontId="15" fillId="33" borderId="31" xfId="0" applyFont="1" applyFill="1" applyBorder="1" applyAlignment="1">
      <alignment horizontal="justify" wrapText="1"/>
    </xf>
    <xf numFmtId="0" fontId="16" fillId="33" borderId="32" xfId="0" applyFont="1" applyFill="1" applyBorder="1" applyAlignment="1">
      <alignment horizontal="center" wrapText="1"/>
    </xf>
    <xf numFmtId="0" fontId="15" fillId="33" borderId="33" xfId="0" applyFont="1" applyFill="1" applyBorder="1" applyAlignment="1">
      <alignment horizontal="justify" wrapText="1"/>
    </xf>
    <xf numFmtId="0" fontId="15" fillId="33" borderId="34" xfId="0" applyFont="1" applyFill="1" applyBorder="1" applyAlignment="1">
      <alignment horizontal="justify" wrapText="1"/>
    </xf>
    <xf numFmtId="0" fontId="16" fillId="33" borderId="35" xfId="0" applyFont="1" applyFill="1" applyBorder="1" applyAlignment="1">
      <alignment horizontal="center" wrapText="1"/>
    </xf>
    <xf numFmtId="0" fontId="15" fillId="33" borderId="36" xfId="0" applyFont="1" applyFill="1" applyBorder="1" applyAlignment="1">
      <alignment horizontal="justify" wrapText="1"/>
    </xf>
    <xf numFmtId="0" fontId="17" fillId="33" borderId="36" xfId="0" applyFont="1" applyFill="1" applyBorder="1" applyAlignment="1">
      <alignment horizontal="right" wrapText="1"/>
    </xf>
    <xf numFmtId="3" fontId="17" fillId="33" borderId="36" xfId="0" applyNumberFormat="1" applyFont="1" applyFill="1" applyBorder="1" applyAlignment="1">
      <alignment horizontal="right" wrapText="1"/>
    </xf>
    <xf numFmtId="0" fontId="82" fillId="33" borderId="0" xfId="0" applyFont="1" applyFill="1" applyAlignment="1">
      <alignment vertical="center"/>
    </xf>
    <xf numFmtId="0" fontId="15" fillId="33" borderId="34" xfId="0" applyFont="1" applyFill="1" applyBorder="1" applyAlignment="1">
      <alignment horizontal="justify" vertical="center" wrapText="1"/>
    </xf>
    <xf numFmtId="0" fontId="13" fillId="33" borderId="35" xfId="0" applyFont="1" applyFill="1" applyBorder="1" applyAlignment="1">
      <alignment horizontal="left" vertical="center" wrapText="1"/>
    </xf>
    <xf numFmtId="3" fontId="13" fillId="33" borderId="36" xfId="0" applyNumberFormat="1" applyFont="1" applyFill="1" applyBorder="1" applyAlignment="1">
      <alignment vertical="center"/>
    </xf>
    <xf numFmtId="0" fontId="82" fillId="0" borderId="0" xfId="0" applyFont="1" applyAlignment="1">
      <alignment vertical="center"/>
    </xf>
    <xf numFmtId="0" fontId="13" fillId="33" borderId="35" xfId="0" applyFont="1" applyFill="1" applyBorder="1" applyAlignment="1">
      <alignment horizontal="justify" vertical="center" wrapText="1"/>
    </xf>
    <xf numFmtId="0" fontId="13" fillId="33" borderId="35" xfId="0" applyFont="1" applyFill="1" applyBorder="1" applyAlignment="1">
      <alignment horizontal="justify" wrapText="1"/>
    </xf>
    <xf numFmtId="3" fontId="13" fillId="33" borderId="36" xfId="0" applyNumberFormat="1" applyFont="1" applyFill="1" applyBorder="1" applyAlignment="1">
      <alignment/>
    </xf>
    <xf numFmtId="3" fontId="13" fillId="33" borderId="36" xfId="0" applyNumberFormat="1" applyFont="1" applyFill="1" applyBorder="1" applyAlignment="1">
      <alignment horizontal="right" wrapText="1"/>
    </xf>
    <xf numFmtId="0" fontId="15" fillId="33" borderId="37" xfId="0" applyFont="1" applyFill="1" applyBorder="1" applyAlignment="1">
      <alignment horizontal="justify" wrapText="1"/>
    </xf>
    <xf numFmtId="0" fontId="13" fillId="33" borderId="38" xfId="0" applyFont="1" applyFill="1" applyBorder="1" applyAlignment="1">
      <alignment horizontal="justify" wrapText="1"/>
    </xf>
    <xf numFmtId="3" fontId="13" fillId="33" borderId="39" xfId="0" applyNumberFormat="1" applyFont="1" applyFill="1" applyBorder="1" applyAlignment="1">
      <alignment horizontal="justify" wrapText="1"/>
    </xf>
    <xf numFmtId="0" fontId="16" fillId="33" borderId="40" xfId="0" applyFont="1" applyFill="1" applyBorder="1" applyAlignment="1">
      <alignment horizontal="justify" vertical="top" wrapText="1"/>
    </xf>
    <xf numFmtId="0" fontId="11" fillId="33" borderId="41" xfId="0" applyFont="1" applyFill="1" applyBorder="1" applyAlignment="1">
      <alignment horizontal="justify" vertical="top" wrapText="1"/>
    </xf>
    <xf numFmtId="3" fontId="11" fillId="33" borderId="42" xfId="0" applyNumberFormat="1" applyFont="1" applyFill="1" applyBorder="1" applyAlignment="1">
      <alignment horizontal="right" vertical="center" wrapText="1"/>
    </xf>
    <xf numFmtId="0" fontId="83" fillId="33" borderId="0" xfId="0" applyFont="1" applyFill="1" applyAlignment="1">
      <alignment/>
    </xf>
    <xf numFmtId="0" fontId="79" fillId="33" borderId="0" xfId="0" applyFont="1" applyFill="1" applyAlignment="1">
      <alignment/>
    </xf>
    <xf numFmtId="3" fontId="13" fillId="33" borderId="0" xfId="0" applyNumberFormat="1" applyFont="1" applyFill="1" applyBorder="1" applyAlignment="1">
      <alignment horizontal="right" vertical="center" wrapText="1"/>
    </xf>
    <xf numFmtId="3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3" fontId="18" fillId="33" borderId="13" xfId="0" applyNumberFormat="1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/>
    </xf>
    <xf numFmtId="169" fontId="0" fillId="0" borderId="0" xfId="52" applyFont="1" applyBorder="1" applyAlignment="1">
      <alignment/>
    </xf>
    <xf numFmtId="169" fontId="0" fillId="0" borderId="0" xfId="52" applyFont="1" applyAlignment="1">
      <alignment/>
    </xf>
    <xf numFmtId="3" fontId="0" fillId="0" borderId="0" xfId="0" applyNumberFormat="1" applyBorder="1" applyAlignment="1">
      <alignment/>
    </xf>
    <xf numFmtId="0" fontId="9" fillId="33" borderId="0" xfId="0" applyFont="1" applyFill="1" applyBorder="1" applyAlignment="1">
      <alignment horizontal="center"/>
    </xf>
    <xf numFmtId="173" fontId="13" fillId="33" borderId="13" xfId="0" applyNumberFormat="1" applyFont="1" applyFill="1" applyBorder="1" applyAlignment="1">
      <alignment horizontal="right" vertical="center" wrapText="1"/>
    </xf>
    <xf numFmtId="174" fontId="13" fillId="33" borderId="13" xfId="0" applyNumberFormat="1" applyFont="1" applyFill="1" applyBorder="1" applyAlignment="1">
      <alignment horizontal="right" vertical="center" wrapText="1"/>
    </xf>
    <xf numFmtId="174" fontId="11" fillId="33" borderId="13" xfId="0" applyNumberFormat="1" applyFont="1" applyFill="1" applyBorder="1" applyAlignment="1">
      <alignment horizontal="right" vertical="center" wrapText="1"/>
    </xf>
    <xf numFmtId="174" fontId="11" fillId="33" borderId="21" xfId="0" applyNumberFormat="1" applyFont="1" applyFill="1" applyBorder="1" applyAlignment="1">
      <alignment vertical="center" wrapText="1"/>
    </xf>
    <xf numFmtId="172" fontId="11" fillId="33" borderId="21" xfId="0" applyNumberFormat="1" applyFont="1" applyFill="1" applyBorder="1" applyAlignment="1">
      <alignment vertical="center" wrapText="1"/>
    </xf>
    <xf numFmtId="0" fontId="78" fillId="35" borderId="43" xfId="0" applyFont="1" applyFill="1" applyBorder="1" applyAlignment="1">
      <alignment horizontal="center" vertical="center"/>
    </xf>
    <xf numFmtId="0" fontId="78" fillId="35" borderId="19" xfId="0" applyFont="1" applyFill="1" applyBorder="1" applyAlignment="1">
      <alignment horizontal="center" vertical="center"/>
    </xf>
    <xf numFmtId="0" fontId="78" fillId="35" borderId="43" xfId="0" applyFont="1" applyFill="1" applyBorder="1" applyAlignment="1">
      <alignment horizontal="center" vertical="center" wrapText="1"/>
    </xf>
    <xf numFmtId="0" fontId="78" fillId="35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78" fillId="35" borderId="44" xfId="0" applyFont="1" applyFill="1" applyBorder="1" applyAlignment="1">
      <alignment horizontal="center" vertical="center"/>
    </xf>
    <xf numFmtId="0" fontId="78" fillId="35" borderId="45" xfId="0" applyFont="1" applyFill="1" applyBorder="1" applyAlignment="1">
      <alignment horizontal="center" vertical="center"/>
    </xf>
    <xf numFmtId="0" fontId="78" fillId="35" borderId="46" xfId="0" applyFont="1" applyFill="1" applyBorder="1" applyAlignment="1">
      <alignment horizontal="center" vertical="center"/>
    </xf>
    <xf numFmtId="0" fontId="78" fillId="35" borderId="47" xfId="0" applyFont="1" applyFill="1" applyBorder="1" applyAlignment="1">
      <alignment horizontal="center" vertical="center"/>
    </xf>
    <xf numFmtId="0" fontId="78" fillId="35" borderId="46" xfId="0" applyFont="1" applyFill="1" applyBorder="1" applyAlignment="1">
      <alignment horizontal="center" vertical="center" wrapText="1"/>
    </xf>
    <xf numFmtId="0" fontId="78" fillId="35" borderId="48" xfId="0" applyFont="1" applyFill="1" applyBorder="1" applyAlignment="1">
      <alignment horizontal="center" vertical="center" wrapText="1"/>
    </xf>
    <xf numFmtId="0" fontId="78" fillId="35" borderId="47" xfId="0" applyFont="1" applyFill="1" applyBorder="1" applyAlignment="1">
      <alignment horizontal="center" vertical="center" wrapText="1"/>
    </xf>
    <xf numFmtId="0" fontId="78" fillId="35" borderId="49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81" fillId="35" borderId="47" xfId="0" applyFont="1" applyFill="1" applyBorder="1" applyAlignment="1">
      <alignment horizontal="center" vertical="center"/>
    </xf>
    <xf numFmtId="0" fontId="81" fillId="35" borderId="43" xfId="0" applyFont="1" applyFill="1" applyBorder="1" applyAlignment="1">
      <alignment horizontal="center" vertical="center"/>
    </xf>
    <xf numFmtId="0" fontId="81" fillId="35" borderId="50" xfId="0" applyFont="1" applyFill="1" applyBorder="1" applyAlignment="1">
      <alignment horizontal="center" vertical="center"/>
    </xf>
    <xf numFmtId="0" fontId="81" fillId="35" borderId="19" xfId="0" applyFont="1" applyFill="1" applyBorder="1" applyAlignment="1">
      <alignment horizontal="center" vertical="center"/>
    </xf>
    <xf numFmtId="0" fontId="81" fillId="35" borderId="51" xfId="0" applyFont="1" applyFill="1" applyBorder="1" applyAlignment="1">
      <alignment horizontal="center" vertical="center"/>
    </xf>
    <xf numFmtId="0" fontId="81" fillId="35" borderId="29" xfId="0" applyFont="1" applyFill="1" applyBorder="1" applyAlignment="1">
      <alignment horizontal="center" vertical="center"/>
    </xf>
    <xf numFmtId="0" fontId="81" fillId="35" borderId="43" xfId="0" applyFont="1" applyFill="1" applyBorder="1" applyAlignment="1">
      <alignment horizontal="center" vertical="center" wrapText="1"/>
    </xf>
    <xf numFmtId="0" fontId="81" fillId="35" borderId="52" xfId="0" applyFont="1" applyFill="1" applyBorder="1" applyAlignment="1">
      <alignment horizontal="center" vertical="center" wrapText="1"/>
    </xf>
    <xf numFmtId="0" fontId="81" fillId="35" borderId="5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78" fillId="35" borderId="26" xfId="55" applyFont="1" applyFill="1" applyBorder="1" applyAlignment="1">
      <alignment horizontal="center"/>
      <protection/>
    </xf>
    <xf numFmtId="0" fontId="78" fillId="35" borderId="54" xfId="0" applyFont="1" applyFill="1" applyBorder="1" applyAlignment="1">
      <alignment horizontal="center"/>
    </xf>
    <xf numFmtId="0" fontId="78" fillId="35" borderId="55" xfId="0" applyFont="1" applyFill="1" applyBorder="1" applyAlignment="1">
      <alignment horizontal="center"/>
    </xf>
    <xf numFmtId="0" fontId="78" fillId="35" borderId="56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78" fillId="35" borderId="11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center"/>
    </xf>
    <xf numFmtId="0" fontId="78" fillId="35" borderId="1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78" fillId="35" borderId="14" xfId="0" applyFont="1" applyFill="1" applyBorder="1" applyAlignment="1">
      <alignment horizontal="center" vertical="center"/>
    </xf>
    <xf numFmtId="0" fontId="78" fillId="35" borderId="57" xfId="0" applyFont="1" applyFill="1" applyBorder="1" applyAlignment="1">
      <alignment horizontal="center" vertical="center"/>
    </xf>
    <xf numFmtId="0" fontId="78" fillId="35" borderId="20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/>
    </xf>
    <xf numFmtId="0" fontId="78" fillId="35" borderId="54" xfId="0" applyFont="1" applyFill="1" applyBorder="1" applyAlignment="1">
      <alignment horizontal="center" vertical="center"/>
    </xf>
    <xf numFmtId="0" fontId="78" fillId="35" borderId="55" xfId="0" applyFont="1" applyFill="1" applyBorder="1" applyAlignment="1">
      <alignment horizontal="center" vertical="center"/>
    </xf>
    <xf numFmtId="0" fontId="78" fillId="35" borderId="56" xfId="0" applyFont="1" applyFill="1" applyBorder="1" applyAlignment="1">
      <alignment horizontal="center" vertical="center"/>
    </xf>
    <xf numFmtId="37" fontId="78" fillId="35" borderId="44" xfId="56" applyNumberFormat="1" applyFont="1" applyFill="1" applyBorder="1" applyAlignment="1">
      <alignment horizontal="center" vertical="center"/>
      <protection/>
    </xf>
    <xf numFmtId="37" fontId="78" fillId="35" borderId="0" xfId="56" applyNumberFormat="1" applyFont="1" applyFill="1" applyAlignment="1">
      <alignment horizontal="center" vertical="center"/>
      <protection/>
    </xf>
    <xf numFmtId="37" fontId="78" fillId="35" borderId="45" xfId="56" applyNumberFormat="1" applyFont="1" applyFill="1" applyBorder="1" applyAlignment="1">
      <alignment horizontal="center" vertical="center"/>
      <protection/>
    </xf>
    <xf numFmtId="37" fontId="78" fillId="35" borderId="43" xfId="56" applyNumberFormat="1" applyFont="1" applyFill="1" applyBorder="1" applyAlignment="1">
      <alignment horizontal="center" vertical="center"/>
      <protection/>
    </xf>
    <xf numFmtId="37" fontId="78" fillId="35" borderId="43" xfId="56" applyNumberFormat="1" applyFont="1" applyFill="1" applyBorder="1" applyAlignment="1">
      <alignment horizontal="center" vertical="center" wrapText="1"/>
      <protection/>
    </xf>
    <xf numFmtId="37" fontId="78" fillId="35" borderId="19" xfId="56" applyNumberFormat="1" applyFont="1" applyFill="1" applyBorder="1" applyAlignment="1">
      <alignment horizontal="center" vertical="center"/>
      <protection/>
    </xf>
    <xf numFmtId="37" fontId="78" fillId="35" borderId="19" xfId="56" applyNumberFormat="1" applyFont="1" applyFill="1" applyBorder="1" applyAlignment="1">
      <alignment horizontal="center" wrapText="1"/>
      <protection/>
    </xf>
    <xf numFmtId="37" fontId="78" fillId="35" borderId="19" xfId="56" applyNumberFormat="1" applyFont="1" applyFill="1" applyBorder="1" applyAlignment="1">
      <alignment horizontal="center" vertical="center" wrapText="1"/>
      <protection/>
    </xf>
    <xf numFmtId="37" fontId="78" fillId="35" borderId="46" xfId="56" applyNumberFormat="1" applyFont="1" applyFill="1" applyBorder="1" applyAlignment="1">
      <alignment horizontal="center" vertical="center"/>
      <protection/>
    </xf>
    <xf numFmtId="37" fontId="78" fillId="35" borderId="48" xfId="56" applyNumberFormat="1" applyFont="1" applyFill="1" applyBorder="1" applyAlignment="1">
      <alignment horizontal="center" vertical="center"/>
      <protection/>
    </xf>
    <xf numFmtId="37" fontId="78" fillId="35" borderId="47" xfId="56" applyNumberFormat="1" applyFont="1" applyFill="1" applyBorder="1" applyAlignment="1">
      <alignment horizontal="center" vertical="center"/>
      <protection/>
    </xf>
    <xf numFmtId="0" fontId="4" fillId="33" borderId="59" xfId="56" applyFont="1" applyFill="1" applyBorder="1">
      <alignment/>
      <protection/>
    </xf>
    <xf numFmtId="0" fontId="4" fillId="33" borderId="60" xfId="56" applyFont="1" applyFill="1" applyBorder="1">
      <alignment/>
      <protection/>
    </xf>
    <xf numFmtId="0" fontId="4" fillId="33" borderId="61" xfId="56" applyFont="1" applyFill="1" applyBorder="1">
      <alignment/>
      <protection/>
    </xf>
    <xf numFmtId="0" fontId="4" fillId="33" borderId="61" xfId="56" applyFont="1" applyFill="1" applyBorder="1" applyAlignment="1">
      <alignment horizontal="center"/>
      <protection/>
    </xf>
    <xf numFmtId="0" fontId="4" fillId="33" borderId="25" xfId="56" applyFont="1" applyFill="1" applyBorder="1" applyAlignment="1">
      <alignment horizontal="center"/>
      <protection/>
    </xf>
    <xf numFmtId="0" fontId="13" fillId="33" borderId="11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3" fontId="13" fillId="33" borderId="13" xfId="0" applyNumberFormat="1" applyFont="1" applyFill="1" applyBorder="1" applyAlignment="1">
      <alignment vertical="center" wrapText="1"/>
    </xf>
    <xf numFmtId="174" fontId="13" fillId="33" borderId="13" xfId="0" applyNumberFormat="1" applyFont="1" applyFill="1" applyBorder="1" applyAlignment="1">
      <alignment vertical="center" wrapText="1"/>
    </xf>
    <xf numFmtId="0" fontId="13" fillId="33" borderId="18" xfId="56" applyFont="1" applyFill="1" applyBorder="1" applyAlignment="1">
      <alignment horizontal="center" vertical="center"/>
      <protection/>
    </xf>
    <xf numFmtId="0" fontId="13" fillId="33" borderId="62" xfId="56" applyFont="1" applyFill="1" applyBorder="1" applyAlignment="1">
      <alignment horizontal="center" vertical="center"/>
      <protection/>
    </xf>
    <xf numFmtId="0" fontId="13" fillId="33" borderId="22" xfId="56" applyFont="1" applyFill="1" applyBorder="1" applyAlignment="1">
      <alignment vertical="center" wrapText="1"/>
      <protection/>
    </xf>
    <xf numFmtId="3" fontId="13" fillId="33" borderId="22" xfId="51" applyNumberFormat="1" applyFont="1" applyFill="1" applyBorder="1" applyAlignment="1">
      <alignment horizontal="center" vertical="center"/>
    </xf>
    <xf numFmtId="3" fontId="13" fillId="33" borderId="23" xfId="51" applyNumberFormat="1" applyFont="1" applyFill="1" applyBorder="1" applyAlignment="1">
      <alignment horizontal="center" vertical="center"/>
    </xf>
    <xf numFmtId="0" fontId="11" fillId="33" borderId="14" xfId="56" applyFont="1" applyFill="1" applyBorder="1" applyAlignment="1">
      <alignment horizontal="center" vertical="center" wrapText="1"/>
      <protection/>
    </xf>
    <xf numFmtId="0" fontId="11" fillId="33" borderId="57" xfId="56" applyFont="1" applyFill="1" applyBorder="1" applyAlignment="1">
      <alignment horizontal="center" vertical="center" wrapText="1"/>
      <protection/>
    </xf>
    <xf numFmtId="0" fontId="11" fillId="33" borderId="20" xfId="56" applyFont="1" applyFill="1" applyBorder="1" applyAlignment="1">
      <alignment horizontal="center" vertical="center" wrapText="1"/>
      <protection/>
    </xf>
    <xf numFmtId="3" fontId="11" fillId="33" borderId="13" xfId="0" applyNumberFormat="1" applyFont="1" applyFill="1" applyBorder="1" applyAlignment="1">
      <alignment vertical="center" wrapText="1"/>
    </xf>
    <xf numFmtId="3" fontId="11" fillId="33" borderId="15" xfId="0" applyNumberFormat="1" applyFont="1" applyFill="1" applyBorder="1" applyAlignment="1">
      <alignment horizontal="right" vertical="center" wrapText="1"/>
    </xf>
    <xf numFmtId="0" fontId="13" fillId="33" borderId="16" xfId="0" applyFont="1" applyFill="1" applyBorder="1" applyAlignment="1">
      <alignment vertical="center" wrapText="1"/>
    </xf>
    <xf numFmtId="0" fontId="13" fillId="33" borderId="63" xfId="0" applyFont="1" applyFill="1" applyBorder="1" applyAlignment="1">
      <alignment vertical="center" wrapText="1"/>
    </xf>
    <xf numFmtId="3" fontId="11" fillId="33" borderId="63" xfId="0" applyNumberFormat="1" applyFont="1" applyFill="1" applyBorder="1" applyAlignment="1">
      <alignment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33" borderId="23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72" fillId="33" borderId="16" xfId="0" applyFont="1" applyFill="1" applyBorder="1" applyAlignment="1">
      <alignment/>
    </xf>
    <xf numFmtId="0" fontId="72" fillId="33" borderId="63" xfId="0" applyFont="1" applyFill="1" applyBorder="1" applyAlignment="1">
      <alignment/>
    </xf>
    <xf numFmtId="0" fontId="72" fillId="33" borderId="17" xfId="0" applyFont="1" applyFill="1" applyBorder="1" applyAlignment="1">
      <alignment/>
    </xf>
    <xf numFmtId="0" fontId="72" fillId="33" borderId="18" xfId="0" applyFont="1" applyFill="1" applyBorder="1" applyAlignment="1">
      <alignment/>
    </xf>
    <xf numFmtId="0" fontId="72" fillId="33" borderId="62" xfId="0" applyFont="1" applyFill="1" applyBorder="1" applyAlignment="1">
      <alignment/>
    </xf>
    <xf numFmtId="0" fontId="5" fillId="33" borderId="22" xfId="0" applyFont="1" applyFill="1" applyBorder="1" applyAlignment="1">
      <alignment horizontal="right"/>
    </xf>
    <xf numFmtId="0" fontId="72" fillId="33" borderId="0" xfId="0" applyFont="1" applyFill="1" applyAlignment="1">
      <alignment/>
    </xf>
    <xf numFmtId="0" fontId="74" fillId="33" borderId="0" xfId="56" applyFont="1" applyFill="1" applyBorder="1">
      <alignment/>
      <protection/>
    </xf>
    <xf numFmtId="0" fontId="74" fillId="33" borderId="0" xfId="56" applyFont="1" applyFill="1" applyBorder="1" applyAlignment="1">
      <alignment horizontal="center"/>
      <protection/>
    </xf>
    <xf numFmtId="0" fontId="68" fillId="33" borderId="0" xfId="0" applyFont="1" applyFill="1" applyBorder="1" applyAlignment="1">
      <alignment/>
    </xf>
    <xf numFmtId="0" fontId="4" fillId="33" borderId="11" xfId="56" applyFont="1" applyFill="1" applyBorder="1">
      <alignment/>
      <protection/>
    </xf>
    <xf numFmtId="0" fontId="4" fillId="33" borderId="0" xfId="56" applyFont="1" applyFill="1" applyBorder="1">
      <alignment/>
      <protection/>
    </xf>
    <xf numFmtId="0" fontId="4" fillId="33" borderId="12" xfId="56" applyFont="1" applyFill="1" applyBorder="1">
      <alignment/>
      <protection/>
    </xf>
    <xf numFmtId="0" fontId="4" fillId="33" borderId="13" xfId="56" applyFont="1" applyFill="1" applyBorder="1" applyAlignment="1">
      <alignment horizontal="center"/>
      <protection/>
    </xf>
    <xf numFmtId="0" fontId="11" fillId="33" borderId="11" xfId="56" applyFont="1" applyFill="1" applyBorder="1" applyAlignment="1">
      <alignment horizontal="left" vertical="center" wrapText="1"/>
      <protection/>
    </xf>
    <xf numFmtId="0" fontId="11" fillId="33" borderId="0" xfId="56" applyFont="1" applyFill="1" applyAlignment="1">
      <alignment horizontal="left" vertical="center" wrapText="1"/>
      <protection/>
    </xf>
    <xf numFmtId="0" fontId="11" fillId="33" borderId="12" xfId="56" applyFont="1" applyFill="1" applyBorder="1" applyAlignment="1">
      <alignment horizontal="left" vertical="center" wrapText="1"/>
      <protection/>
    </xf>
    <xf numFmtId="0" fontId="13" fillId="33" borderId="11" xfId="56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/>
    </xf>
    <xf numFmtId="0" fontId="13" fillId="33" borderId="12" xfId="0" applyFont="1" applyFill="1" applyBorder="1" applyAlignment="1">
      <alignment vertical="center" wrapText="1"/>
    </xf>
    <xf numFmtId="3" fontId="13" fillId="33" borderId="13" xfId="51" applyNumberFormat="1" applyFont="1" applyFill="1" applyBorder="1" applyAlignment="1">
      <alignment horizontal="right" vertical="center"/>
    </xf>
    <xf numFmtId="0" fontId="11" fillId="33" borderId="11" xfId="56" applyFont="1" applyFill="1" applyBorder="1" applyAlignment="1">
      <alignment horizontal="left" vertical="center"/>
      <protection/>
    </xf>
    <xf numFmtId="0" fontId="11" fillId="33" borderId="11" xfId="56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>
      <alignment vertical="center"/>
    </xf>
    <xf numFmtId="3" fontId="11" fillId="33" borderId="13" xfId="51" applyNumberFormat="1" applyFont="1" applyFill="1" applyBorder="1" applyAlignment="1">
      <alignment horizontal="right" vertical="center"/>
    </xf>
    <xf numFmtId="3" fontId="11" fillId="33" borderId="13" xfId="51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33" borderId="0" xfId="56" applyFont="1" applyFill="1" applyAlignment="1">
      <alignment horizontal="center" vertical="center"/>
      <protection/>
    </xf>
    <xf numFmtId="0" fontId="11" fillId="33" borderId="14" xfId="56" applyFont="1" applyFill="1" applyBorder="1" applyAlignment="1">
      <alignment horizontal="centerContinuous"/>
      <protection/>
    </xf>
    <xf numFmtId="0" fontId="11" fillId="33" borderId="57" xfId="56" applyFont="1" applyFill="1" applyBorder="1" applyAlignment="1">
      <alignment horizontal="centerContinuous"/>
      <protection/>
    </xf>
    <xf numFmtId="0" fontId="11" fillId="33" borderId="20" xfId="56" applyFont="1" applyFill="1" applyBorder="1" applyAlignment="1">
      <alignment horizontal="left" wrapText="1" indent="1"/>
      <protection/>
    </xf>
    <xf numFmtId="0" fontId="13" fillId="33" borderId="63" xfId="0" applyFont="1" applyFill="1" applyBorder="1" applyAlignment="1">
      <alignment vertical="top" wrapText="1"/>
    </xf>
    <xf numFmtId="3" fontId="11" fillId="33" borderId="63" xfId="0" applyNumberFormat="1" applyFont="1" applyFill="1" applyBorder="1" applyAlignment="1">
      <alignment vertical="top" wrapText="1"/>
    </xf>
    <xf numFmtId="3" fontId="11" fillId="0" borderId="14" xfId="0" applyNumberFormat="1" applyFont="1" applyBorder="1" applyAlignment="1">
      <alignment horizontal="center" vertical="top" wrapText="1"/>
    </xf>
    <xf numFmtId="3" fontId="11" fillId="0" borderId="20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wrapText="1"/>
    </xf>
    <xf numFmtId="0" fontId="13" fillId="33" borderId="0" xfId="0" applyFont="1" applyFill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5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66675</xdr:rowOff>
    </xdr:from>
    <xdr:to>
      <xdr:col>2</xdr:col>
      <xdr:colOff>981075</xdr:colOff>
      <xdr:row>4</xdr:row>
      <xdr:rowOff>133350</xdr:rowOff>
    </xdr:to>
    <xdr:pic>
      <xdr:nvPicPr>
        <xdr:cNvPr id="1" name="Imagen 4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66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45</xdr:row>
      <xdr:rowOff>76200</xdr:rowOff>
    </xdr:from>
    <xdr:to>
      <xdr:col>2</xdr:col>
      <xdr:colOff>1047750</xdr:colOff>
      <xdr:row>50</xdr:row>
      <xdr:rowOff>47625</xdr:rowOff>
    </xdr:to>
    <xdr:pic>
      <xdr:nvPicPr>
        <xdr:cNvPr id="2" name="Imagen 5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1154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0</xdr:row>
      <xdr:rowOff>38100</xdr:rowOff>
    </xdr:from>
    <xdr:to>
      <xdr:col>8</xdr:col>
      <xdr:colOff>666750</xdr:colOff>
      <xdr:row>4</xdr:row>
      <xdr:rowOff>9525</xdr:rowOff>
    </xdr:to>
    <xdr:pic>
      <xdr:nvPicPr>
        <xdr:cNvPr id="3" name="Imagen 9" descr="C:\Users\Lupita\AppData\Local\Temp\ima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38100"/>
          <a:ext cx="1990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45</xdr:row>
      <xdr:rowOff>76200</xdr:rowOff>
    </xdr:from>
    <xdr:to>
      <xdr:col>8</xdr:col>
      <xdr:colOff>514350</xdr:colOff>
      <xdr:row>49</xdr:row>
      <xdr:rowOff>47625</xdr:rowOff>
    </xdr:to>
    <xdr:pic>
      <xdr:nvPicPr>
        <xdr:cNvPr id="4" name="Imagen 11" descr="C:\Users\Lupita\AppData\Local\Temp\ima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9115425"/>
          <a:ext cx="1981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66675</xdr:rowOff>
    </xdr:from>
    <xdr:to>
      <xdr:col>2</xdr:col>
      <xdr:colOff>1295400</xdr:colOff>
      <xdr:row>5</xdr:row>
      <xdr:rowOff>57150</xdr:rowOff>
    </xdr:to>
    <xdr:pic>
      <xdr:nvPicPr>
        <xdr:cNvPr id="1" name="Imagen 3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1</xdr:row>
      <xdr:rowOff>9525</xdr:rowOff>
    </xdr:from>
    <xdr:to>
      <xdr:col>8</xdr:col>
      <xdr:colOff>657225</xdr:colOff>
      <xdr:row>4</xdr:row>
      <xdr:rowOff>171450</xdr:rowOff>
    </xdr:to>
    <xdr:pic>
      <xdr:nvPicPr>
        <xdr:cNvPr id="2" name="Imagen 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7858125" y="200025"/>
          <a:ext cx="1657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114300</xdr:rowOff>
    </xdr:from>
    <xdr:to>
      <xdr:col>2</xdr:col>
      <xdr:colOff>1219200</xdr:colOff>
      <xdr:row>5</xdr:row>
      <xdr:rowOff>28575</xdr:rowOff>
    </xdr:to>
    <xdr:pic>
      <xdr:nvPicPr>
        <xdr:cNvPr id="1" name="Imagen 3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430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200025</xdr:rowOff>
    </xdr:from>
    <xdr:to>
      <xdr:col>8</xdr:col>
      <xdr:colOff>419100</xdr:colOff>
      <xdr:row>4</xdr:row>
      <xdr:rowOff>0</xdr:rowOff>
    </xdr:to>
    <xdr:pic>
      <xdr:nvPicPr>
        <xdr:cNvPr id="2" name="Imagen 4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7610475" y="200025"/>
          <a:ext cx="1657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95250</xdr:rowOff>
    </xdr:from>
    <xdr:to>
      <xdr:col>0</xdr:col>
      <xdr:colOff>1514475</xdr:colOff>
      <xdr:row>4</xdr:row>
      <xdr:rowOff>76200</xdr:rowOff>
    </xdr:to>
    <xdr:pic>
      <xdr:nvPicPr>
        <xdr:cNvPr id="1" name="Imagen 3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525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1504950</xdr:colOff>
      <xdr:row>0</xdr:row>
      <xdr:rowOff>85725</xdr:rowOff>
    </xdr:from>
    <xdr:to>
      <xdr:col>4</xdr:col>
      <xdr:colOff>1447800</xdr:colOff>
      <xdr:row>4</xdr:row>
      <xdr:rowOff>57150</xdr:rowOff>
    </xdr:to>
    <xdr:pic>
      <xdr:nvPicPr>
        <xdr:cNvPr id="2" name="Imagen 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6715125" y="85725"/>
          <a:ext cx="1657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514350</xdr:colOff>
      <xdr:row>13</xdr:row>
      <xdr:rowOff>123825</xdr:rowOff>
    </xdr:from>
    <xdr:ext cx="4114800" cy="942975"/>
    <xdr:sp>
      <xdr:nvSpPr>
        <xdr:cNvPr id="3" name="Rectángulo 1"/>
        <xdr:cNvSpPr>
          <a:spLocks/>
        </xdr:cNvSpPr>
      </xdr:nvSpPr>
      <xdr:spPr>
        <a:xfrm>
          <a:off x="2228850" y="3114675"/>
          <a:ext cx="411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5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APLICA "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95250</xdr:rowOff>
    </xdr:from>
    <xdr:to>
      <xdr:col>0</xdr:col>
      <xdr:colOff>1533525</xdr:colOff>
      <xdr:row>4</xdr:row>
      <xdr:rowOff>38100</xdr:rowOff>
    </xdr:to>
    <xdr:pic>
      <xdr:nvPicPr>
        <xdr:cNvPr id="1" name="Imagen 3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0</xdr:row>
      <xdr:rowOff>104775</xdr:rowOff>
    </xdr:from>
    <xdr:to>
      <xdr:col>2</xdr:col>
      <xdr:colOff>2057400</xdr:colOff>
      <xdr:row>3</xdr:row>
      <xdr:rowOff>190500</xdr:rowOff>
    </xdr:to>
    <xdr:pic>
      <xdr:nvPicPr>
        <xdr:cNvPr id="2" name="Imagen 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6829425" y="104775"/>
          <a:ext cx="1657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2362200</xdr:colOff>
      <xdr:row>13</xdr:row>
      <xdr:rowOff>104775</xdr:rowOff>
    </xdr:from>
    <xdr:ext cx="4105275" cy="942975"/>
    <xdr:sp>
      <xdr:nvSpPr>
        <xdr:cNvPr id="3" name="Rectángulo 1"/>
        <xdr:cNvSpPr>
          <a:spLocks/>
        </xdr:cNvSpPr>
      </xdr:nvSpPr>
      <xdr:spPr>
        <a:xfrm>
          <a:off x="2362200" y="3076575"/>
          <a:ext cx="41052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NO APLICA 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104775</xdr:rowOff>
    </xdr:from>
    <xdr:to>
      <xdr:col>2</xdr:col>
      <xdr:colOff>1200150</xdr:colOff>
      <xdr:row>5</xdr:row>
      <xdr:rowOff>38100</xdr:rowOff>
    </xdr:to>
    <xdr:pic>
      <xdr:nvPicPr>
        <xdr:cNvPr id="1" name="Imagen 1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4775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0</xdr:row>
      <xdr:rowOff>171450</xdr:rowOff>
    </xdr:from>
    <xdr:to>
      <xdr:col>8</xdr:col>
      <xdr:colOff>571500</xdr:colOff>
      <xdr:row>4</xdr:row>
      <xdr:rowOff>142875</xdr:rowOff>
    </xdr:to>
    <xdr:pic>
      <xdr:nvPicPr>
        <xdr:cNvPr id="2" name="Imagen 3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7067550" y="171450"/>
          <a:ext cx="1647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57150</xdr:rowOff>
    </xdr:from>
    <xdr:to>
      <xdr:col>2</xdr:col>
      <xdr:colOff>1209675</xdr:colOff>
      <xdr:row>5</xdr:row>
      <xdr:rowOff>28575</xdr:rowOff>
    </xdr:to>
    <xdr:pic>
      <xdr:nvPicPr>
        <xdr:cNvPr id="1" name="Imagen 3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</xdr:row>
      <xdr:rowOff>28575</xdr:rowOff>
    </xdr:from>
    <xdr:to>
      <xdr:col>8</xdr:col>
      <xdr:colOff>361950</xdr:colOff>
      <xdr:row>5</xdr:row>
      <xdr:rowOff>0</xdr:rowOff>
    </xdr:to>
    <xdr:pic>
      <xdr:nvPicPr>
        <xdr:cNvPr id="2" name="Imagen 4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7229475" y="219075"/>
          <a:ext cx="1657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57150</xdr:rowOff>
    </xdr:from>
    <xdr:to>
      <xdr:col>2</xdr:col>
      <xdr:colOff>1590675</xdr:colOff>
      <xdr:row>5</xdr:row>
      <xdr:rowOff>57150</xdr:rowOff>
    </xdr:to>
    <xdr:pic>
      <xdr:nvPicPr>
        <xdr:cNvPr id="1" name="Imagen 3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71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1</xdr:row>
      <xdr:rowOff>28575</xdr:rowOff>
    </xdr:from>
    <xdr:to>
      <xdr:col>8</xdr:col>
      <xdr:colOff>485775</xdr:colOff>
      <xdr:row>4</xdr:row>
      <xdr:rowOff>76200</xdr:rowOff>
    </xdr:to>
    <xdr:pic>
      <xdr:nvPicPr>
        <xdr:cNvPr id="2" name="Imagen 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7353300" y="257175"/>
          <a:ext cx="1657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85725</xdr:rowOff>
    </xdr:from>
    <xdr:to>
      <xdr:col>2</xdr:col>
      <xdr:colOff>1419225</xdr:colOff>
      <xdr:row>5</xdr:row>
      <xdr:rowOff>0</xdr:rowOff>
    </xdr:to>
    <xdr:pic>
      <xdr:nvPicPr>
        <xdr:cNvPr id="1" name="Imagen 3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572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1</xdr:row>
      <xdr:rowOff>28575</xdr:rowOff>
    </xdr:from>
    <xdr:to>
      <xdr:col>8</xdr:col>
      <xdr:colOff>581025</xdr:colOff>
      <xdr:row>4</xdr:row>
      <xdr:rowOff>66675</xdr:rowOff>
    </xdr:to>
    <xdr:pic>
      <xdr:nvPicPr>
        <xdr:cNvPr id="2" name="Imagen 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7667625" y="257175"/>
          <a:ext cx="1666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104775</xdr:rowOff>
    </xdr:from>
    <xdr:to>
      <xdr:col>2</xdr:col>
      <xdr:colOff>1304925</xdr:colOff>
      <xdr:row>5</xdr:row>
      <xdr:rowOff>38100</xdr:rowOff>
    </xdr:to>
    <xdr:pic>
      <xdr:nvPicPr>
        <xdr:cNvPr id="1" name="Imagen 3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1</xdr:row>
      <xdr:rowOff>9525</xdr:rowOff>
    </xdr:from>
    <xdr:to>
      <xdr:col>8</xdr:col>
      <xdr:colOff>638175</xdr:colOff>
      <xdr:row>4</xdr:row>
      <xdr:rowOff>171450</xdr:rowOff>
    </xdr:to>
    <xdr:pic>
      <xdr:nvPicPr>
        <xdr:cNvPr id="2" name="Imagen 4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6724650" y="200025"/>
          <a:ext cx="1657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66675</xdr:rowOff>
    </xdr:from>
    <xdr:to>
      <xdr:col>2</xdr:col>
      <xdr:colOff>1333500</xdr:colOff>
      <xdr:row>4</xdr:row>
      <xdr:rowOff>142875</xdr:rowOff>
    </xdr:to>
    <xdr:pic>
      <xdr:nvPicPr>
        <xdr:cNvPr id="1" name="Imagen 3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0</xdr:row>
      <xdr:rowOff>133350</xdr:rowOff>
    </xdr:from>
    <xdr:to>
      <xdr:col>8</xdr:col>
      <xdr:colOff>657225</xdr:colOff>
      <xdr:row>4</xdr:row>
      <xdr:rowOff>104775</xdr:rowOff>
    </xdr:to>
    <xdr:pic>
      <xdr:nvPicPr>
        <xdr:cNvPr id="2" name="Imagen 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7258050" y="133350"/>
          <a:ext cx="1657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2</xdr:col>
      <xdr:colOff>1276350</xdr:colOff>
      <xdr:row>4</xdr:row>
      <xdr:rowOff>104775</xdr:rowOff>
    </xdr:to>
    <xdr:pic>
      <xdr:nvPicPr>
        <xdr:cNvPr id="1" name="Imagen 3" descr="b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143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0</xdr:row>
      <xdr:rowOff>123825</xdr:rowOff>
    </xdr:from>
    <xdr:to>
      <xdr:col>8</xdr:col>
      <xdr:colOff>676275</xdr:colOff>
      <xdr:row>4</xdr:row>
      <xdr:rowOff>95250</xdr:rowOff>
    </xdr:to>
    <xdr:pic>
      <xdr:nvPicPr>
        <xdr:cNvPr id="2" name="Imagen 4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7277100" y="123825"/>
          <a:ext cx="1657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2</xdr:col>
      <xdr:colOff>1085850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266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152400</xdr:rowOff>
    </xdr:from>
    <xdr:to>
      <xdr:col>8</xdr:col>
      <xdr:colOff>771525</xdr:colOff>
      <xdr:row>4</xdr:row>
      <xdr:rowOff>161925</xdr:rowOff>
    </xdr:to>
    <xdr:pic>
      <xdr:nvPicPr>
        <xdr:cNvPr id="2" name="Imagen 3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806" t="1074" r="62483" b="86291"/>
        <a:stretch>
          <a:fillRect/>
        </a:stretch>
      </xdr:blipFill>
      <xdr:spPr>
        <a:xfrm>
          <a:off x="7305675" y="152400"/>
          <a:ext cx="1657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55">
      <selection activeCell="M53" sqref="M53"/>
    </sheetView>
  </sheetViews>
  <sheetFormatPr defaultColWidth="11.421875" defaultRowHeight="15"/>
  <cols>
    <col min="1" max="2" width="3.7109375" style="0" customWidth="1"/>
    <col min="3" max="3" width="46.421875" style="0" customWidth="1"/>
    <col min="4" max="9" width="15.7109375" style="0" customWidth="1"/>
  </cols>
  <sheetData>
    <row r="1" spans="1:10" ht="15">
      <c r="A1" s="235" t="s">
        <v>177</v>
      </c>
      <c r="B1" s="235"/>
      <c r="C1" s="235"/>
      <c r="D1" s="235"/>
      <c r="E1" s="235"/>
      <c r="F1" s="235"/>
      <c r="G1" s="235"/>
      <c r="H1" s="235"/>
      <c r="I1" s="235"/>
      <c r="J1" s="2"/>
    </row>
    <row r="2" spans="1:10" ht="15">
      <c r="A2" s="235" t="s">
        <v>191</v>
      </c>
      <c r="B2" s="235"/>
      <c r="C2" s="235"/>
      <c r="D2" s="235"/>
      <c r="E2" s="235"/>
      <c r="F2" s="235"/>
      <c r="G2" s="235"/>
      <c r="H2" s="235"/>
      <c r="I2" s="235"/>
      <c r="J2" s="2"/>
    </row>
    <row r="3" spans="1:10" ht="15">
      <c r="A3" s="235" t="s">
        <v>193</v>
      </c>
      <c r="B3" s="235"/>
      <c r="C3" s="235"/>
      <c r="D3" s="235"/>
      <c r="E3" s="235"/>
      <c r="F3" s="235"/>
      <c r="G3" s="235"/>
      <c r="H3" s="235"/>
      <c r="I3" s="235"/>
      <c r="J3" s="2"/>
    </row>
    <row r="4" spans="1:10" ht="15">
      <c r="A4" s="235" t="s">
        <v>181</v>
      </c>
      <c r="B4" s="235"/>
      <c r="C4" s="235"/>
      <c r="D4" s="235"/>
      <c r="E4" s="235"/>
      <c r="F4" s="235"/>
      <c r="G4" s="235"/>
      <c r="H4" s="235"/>
      <c r="I4" s="235"/>
      <c r="J4" s="13"/>
    </row>
    <row r="5" spans="1:10" ht="15">
      <c r="A5" s="181"/>
      <c r="B5" s="181"/>
      <c r="C5" s="181"/>
      <c r="D5" s="181"/>
      <c r="E5" s="181"/>
      <c r="F5" s="181"/>
      <c r="G5" s="181"/>
      <c r="H5" s="181"/>
      <c r="I5" s="181"/>
      <c r="J5" s="13"/>
    </row>
    <row r="6" spans="1:10" ht="15">
      <c r="A6" s="243" t="s">
        <v>194</v>
      </c>
      <c r="B6" s="244"/>
      <c r="C6" s="245"/>
      <c r="D6" s="246" t="s">
        <v>195</v>
      </c>
      <c r="E6" s="246"/>
      <c r="F6" s="246"/>
      <c r="G6" s="246"/>
      <c r="H6" s="246"/>
      <c r="I6" s="247" t="s">
        <v>196</v>
      </c>
      <c r="J6" s="2"/>
    </row>
    <row r="7" spans="1:10" ht="24.75">
      <c r="A7" s="243"/>
      <c r="B7" s="244"/>
      <c r="C7" s="245"/>
      <c r="D7" s="248" t="s">
        <v>197</v>
      </c>
      <c r="E7" s="249" t="s">
        <v>198</v>
      </c>
      <c r="F7" s="248" t="s">
        <v>7</v>
      </c>
      <c r="G7" s="248" t="s">
        <v>8</v>
      </c>
      <c r="H7" s="248" t="s">
        <v>199</v>
      </c>
      <c r="I7" s="250"/>
      <c r="J7" s="2"/>
    </row>
    <row r="8" spans="1:10" ht="15">
      <c r="A8" s="251"/>
      <c r="B8" s="252"/>
      <c r="C8" s="253"/>
      <c r="D8" s="248" t="s">
        <v>200</v>
      </c>
      <c r="E8" s="248" t="s">
        <v>201</v>
      </c>
      <c r="F8" s="248" t="s">
        <v>202</v>
      </c>
      <c r="G8" s="248" t="s">
        <v>203</v>
      </c>
      <c r="H8" s="248" t="s">
        <v>204</v>
      </c>
      <c r="I8" s="248" t="s">
        <v>205</v>
      </c>
      <c r="J8" s="2"/>
    </row>
    <row r="9" spans="1:10" ht="15">
      <c r="A9" s="254"/>
      <c r="B9" s="255"/>
      <c r="C9" s="256"/>
      <c r="D9" s="257"/>
      <c r="E9" s="258"/>
      <c r="F9" s="258"/>
      <c r="G9" s="258"/>
      <c r="H9" s="258"/>
      <c r="I9" s="258"/>
      <c r="J9" s="2"/>
    </row>
    <row r="10" spans="1:10" ht="15">
      <c r="A10" s="259" t="s">
        <v>206</v>
      </c>
      <c r="B10" s="260"/>
      <c r="C10" s="261"/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2"/>
    </row>
    <row r="11" spans="1:10" ht="15">
      <c r="A11" s="259" t="s">
        <v>207</v>
      </c>
      <c r="B11" s="260"/>
      <c r="C11" s="261"/>
      <c r="D11" s="75">
        <v>0</v>
      </c>
      <c r="E11" s="262">
        <v>0</v>
      </c>
      <c r="F11" s="75">
        <v>0</v>
      </c>
      <c r="G11" s="75">
        <v>0</v>
      </c>
      <c r="H11" s="75">
        <v>0</v>
      </c>
      <c r="I11" s="75">
        <v>0</v>
      </c>
      <c r="J11" s="2"/>
    </row>
    <row r="12" spans="1:10" ht="15">
      <c r="A12" s="259" t="s">
        <v>208</v>
      </c>
      <c r="B12" s="260"/>
      <c r="C12" s="261"/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2"/>
    </row>
    <row r="13" spans="1:10" ht="15">
      <c r="A13" s="259" t="s">
        <v>209</v>
      </c>
      <c r="B13" s="260"/>
      <c r="C13" s="261"/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2"/>
    </row>
    <row r="14" spans="1:10" ht="15">
      <c r="A14" s="259" t="s">
        <v>210</v>
      </c>
      <c r="B14" s="260"/>
      <c r="C14" s="261"/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2"/>
    </row>
    <row r="15" spans="1:10" ht="15">
      <c r="A15" s="259" t="s">
        <v>211</v>
      </c>
      <c r="B15" s="260"/>
      <c r="C15" s="261"/>
      <c r="D15" s="75">
        <v>0</v>
      </c>
      <c r="E15" s="75">
        <v>48735</v>
      </c>
      <c r="F15" s="75">
        <f>D15+E15</f>
        <v>48735</v>
      </c>
      <c r="G15" s="75">
        <v>48735</v>
      </c>
      <c r="H15" s="75">
        <v>48735</v>
      </c>
      <c r="I15" s="75">
        <f>H15-D15</f>
        <v>48735</v>
      </c>
      <c r="J15" s="2"/>
    </row>
    <row r="16" spans="1:10" ht="24" customHeight="1">
      <c r="A16" s="259" t="s">
        <v>212</v>
      </c>
      <c r="B16" s="260"/>
      <c r="C16" s="261"/>
      <c r="D16" s="75">
        <v>4198610</v>
      </c>
      <c r="E16" s="263">
        <v>-1821797</v>
      </c>
      <c r="F16" s="75">
        <f>D16+E16</f>
        <v>2376813</v>
      </c>
      <c r="G16" s="75">
        <v>2377538</v>
      </c>
      <c r="H16" s="75">
        <v>2377538</v>
      </c>
      <c r="I16" s="183">
        <f>H16-D16</f>
        <v>-1821072</v>
      </c>
      <c r="J16" s="2"/>
    </row>
    <row r="17" spans="1:10" ht="24" customHeight="1">
      <c r="A17" s="259" t="s">
        <v>213</v>
      </c>
      <c r="B17" s="260"/>
      <c r="C17" s="261"/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2"/>
    </row>
    <row r="18" spans="1:10" ht="24" customHeight="1">
      <c r="A18" s="259" t="s">
        <v>214</v>
      </c>
      <c r="B18" s="260"/>
      <c r="C18" s="261"/>
      <c r="D18" s="75">
        <v>87346465</v>
      </c>
      <c r="E18" s="75">
        <v>6910220</v>
      </c>
      <c r="F18" s="75">
        <f>D18+E18</f>
        <v>94256685</v>
      </c>
      <c r="G18" s="75">
        <v>94256685</v>
      </c>
      <c r="H18" s="75">
        <v>94185318</v>
      </c>
      <c r="I18" s="75">
        <f>H18-D18</f>
        <v>6838853</v>
      </c>
      <c r="J18" s="2"/>
    </row>
    <row r="19" spans="1:10" ht="15">
      <c r="A19" s="259" t="s">
        <v>215</v>
      </c>
      <c r="B19" s="260"/>
      <c r="C19" s="261"/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2"/>
    </row>
    <row r="20" spans="1:10" ht="15">
      <c r="A20" s="264"/>
      <c r="B20" s="265"/>
      <c r="C20" s="266"/>
      <c r="D20" s="267"/>
      <c r="E20" s="268"/>
      <c r="F20" s="268"/>
      <c r="G20" s="268"/>
      <c r="H20" s="268"/>
      <c r="I20" s="268"/>
      <c r="J20" s="2"/>
    </row>
    <row r="21" spans="1:10" ht="15">
      <c r="A21" s="269" t="s">
        <v>216</v>
      </c>
      <c r="B21" s="270"/>
      <c r="C21" s="271"/>
      <c r="D21" s="272">
        <f>SUM(D10+D11+D12+D13+D14+D15+D16+D17+D18+D19)</f>
        <v>91545075</v>
      </c>
      <c r="E21" s="272">
        <f>SUM(E10+E11+E12+E13+E14+E15+E16+E17+E18+E19)</f>
        <v>5137158</v>
      </c>
      <c r="F21" s="272">
        <f>SUM(F10+F11+F12+F13+F14+F15+F16+F17+F18+F19)</f>
        <v>96682233</v>
      </c>
      <c r="G21" s="272">
        <f>SUM(G10+G11+G12+G13+G14+G15+G16+G17+G18+G19)</f>
        <v>96682958</v>
      </c>
      <c r="H21" s="272">
        <f>SUM(H10+H11+H12+H13+H14+H15+H16+H17+H18+H19)</f>
        <v>96611591</v>
      </c>
      <c r="I21" s="273">
        <f>+H21-D21</f>
        <v>5066516</v>
      </c>
      <c r="J21" s="2"/>
    </row>
    <row r="22" spans="1:10" ht="15">
      <c r="A22" s="274"/>
      <c r="B22" s="275"/>
      <c r="C22" s="275"/>
      <c r="D22" s="276"/>
      <c r="E22" s="276"/>
      <c r="F22" s="276"/>
      <c r="G22" s="277" t="s">
        <v>217</v>
      </c>
      <c r="H22" s="278"/>
      <c r="I22" s="279"/>
      <c r="J22" s="2"/>
    </row>
    <row r="23" spans="1:10" ht="15">
      <c r="A23" s="280"/>
      <c r="B23" s="281"/>
      <c r="C23" s="281"/>
      <c r="D23" s="281"/>
      <c r="E23" s="281"/>
      <c r="F23" s="281"/>
      <c r="G23" s="281"/>
      <c r="H23" s="281"/>
      <c r="I23" s="282"/>
      <c r="J23" s="2"/>
    </row>
    <row r="24" spans="1:10" ht="15">
      <c r="A24" s="283"/>
      <c r="B24" s="284"/>
      <c r="C24" s="284"/>
      <c r="D24" s="284"/>
      <c r="E24" s="284"/>
      <c r="F24" s="284"/>
      <c r="G24" s="284"/>
      <c r="H24" s="284"/>
      <c r="I24" s="285"/>
      <c r="J24" s="2"/>
    </row>
    <row r="25" spans="1:10" ht="15">
      <c r="A25" s="286"/>
      <c r="B25" s="287"/>
      <c r="C25" s="287"/>
      <c r="D25" s="287"/>
      <c r="E25" s="287"/>
      <c r="F25" s="287"/>
      <c r="G25" s="287"/>
      <c r="H25" s="287"/>
      <c r="I25" s="288" t="s">
        <v>218</v>
      </c>
      <c r="J25" s="2"/>
    </row>
    <row r="26" ht="15">
      <c r="J26" s="2"/>
    </row>
    <row r="27" ht="15">
      <c r="J27" s="2"/>
    </row>
    <row r="28" ht="15">
      <c r="J28" s="2"/>
    </row>
    <row r="29" ht="15">
      <c r="J29" s="2"/>
    </row>
    <row r="30" ht="15">
      <c r="J30" s="2"/>
    </row>
    <row r="31" ht="15">
      <c r="J31" s="2"/>
    </row>
    <row r="32" ht="15">
      <c r="J32" s="2"/>
    </row>
    <row r="33" ht="15">
      <c r="J33" s="2"/>
    </row>
    <row r="34" ht="15">
      <c r="J34" s="2"/>
    </row>
    <row r="35" ht="15">
      <c r="J35" s="2"/>
    </row>
    <row r="36" ht="15">
      <c r="J36" s="2"/>
    </row>
    <row r="37" ht="15">
      <c r="J37" s="2"/>
    </row>
    <row r="38" ht="15">
      <c r="J38" s="2"/>
    </row>
    <row r="39" ht="15">
      <c r="J39" s="2"/>
    </row>
    <row r="40" ht="15">
      <c r="J40" s="2"/>
    </row>
    <row r="41" ht="15">
      <c r="J41" s="2"/>
    </row>
    <row r="42" ht="15">
      <c r="J42" s="2"/>
    </row>
    <row r="43" ht="15">
      <c r="J43" s="2"/>
    </row>
    <row r="44" ht="15">
      <c r="J44" s="2"/>
    </row>
    <row r="45" spans="1:10" ht="15">
      <c r="A45" s="289"/>
      <c r="B45" s="289"/>
      <c r="C45" s="289"/>
      <c r="D45" s="289"/>
      <c r="E45" s="289"/>
      <c r="F45" s="289"/>
      <c r="G45" s="289"/>
      <c r="H45" s="289"/>
      <c r="I45" s="289"/>
      <c r="J45" s="2"/>
    </row>
    <row r="46" spans="1:10" ht="15">
      <c r="A46" s="290"/>
      <c r="B46" s="290"/>
      <c r="C46" s="290"/>
      <c r="D46" s="291"/>
      <c r="E46" s="291"/>
      <c r="F46" s="291"/>
      <c r="G46" s="291"/>
      <c r="H46" s="291"/>
      <c r="I46" s="291"/>
      <c r="J46" s="175"/>
    </row>
    <row r="47" spans="1:10" ht="15">
      <c r="A47" s="235" t="s">
        <v>177</v>
      </c>
      <c r="B47" s="235"/>
      <c r="C47" s="235"/>
      <c r="D47" s="235"/>
      <c r="E47" s="235"/>
      <c r="F47" s="235"/>
      <c r="G47" s="235"/>
      <c r="H47" s="235"/>
      <c r="I47" s="235"/>
      <c r="J47" s="175"/>
    </row>
    <row r="48" spans="1:10" ht="15">
      <c r="A48" s="235" t="s">
        <v>191</v>
      </c>
      <c r="B48" s="235"/>
      <c r="C48" s="235"/>
      <c r="D48" s="235"/>
      <c r="E48" s="235"/>
      <c r="F48" s="235"/>
      <c r="G48" s="235"/>
      <c r="H48" s="235"/>
      <c r="I48" s="235"/>
      <c r="J48" s="175"/>
    </row>
    <row r="49" spans="1:10" ht="15">
      <c r="A49" s="235" t="s">
        <v>193</v>
      </c>
      <c r="B49" s="235"/>
      <c r="C49" s="235"/>
      <c r="D49" s="235"/>
      <c r="E49" s="235"/>
      <c r="F49" s="235"/>
      <c r="G49" s="235"/>
      <c r="H49" s="235"/>
      <c r="I49" s="235"/>
      <c r="J49" s="175"/>
    </row>
    <row r="50" spans="1:10" ht="15">
      <c r="A50" s="235" t="s">
        <v>176</v>
      </c>
      <c r="B50" s="235"/>
      <c r="C50" s="235"/>
      <c r="D50" s="235"/>
      <c r="E50" s="235"/>
      <c r="F50" s="235"/>
      <c r="G50" s="235"/>
      <c r="H50" s="235"/>
      <c r="I50" s="235"/>
      <c r="J50" s="292"/>
    </row>
    <row r="51" spans="1:10" ht="15">
      <c r="A51" s="181"/>
      <c r="B51" s="181"/>
      <c r="C51" s="181"/>
      <c r="D51" s="181"/>
      <c r="E51" s="181"/>
      <c r="F51" s="181"/>
      <c r="G51" s="181"/>
      <c r="H51" s="181"/>
      <c r="I51" s="181"/>
      <c r="J51" s="292"/>
    </row>
    <row r="52" spans="1:10" ht="15">
      <c r="A52" s="243" t="s">
        <v>219</v>
      </c>
      <c r="B52" s="244"/>
      <c r="C52" s="245"/>
      <c r="D52" s="246" t="s">
        <v>195</v>
      </c>
      <c r="E52" s="246"/>
      <c r="F52" s="246"/>
      <c r="G52" s="246"/>
      <c r="H52" s="246"/>
      <c r="I52" s="247" t="s">
        <v>196</v>
      </c>
      <c r="J52" s="2"/>
    </row>
    <row r="53" spans="1:10" ht="24.75">
      <c r="A53" s="243"/>
      <c r="B53" s="244"/>
      <c r="C53" s="245"/>
      <c r="D53" s="248" t="s">
        <v>197</v>
      </c>
      <c r="E53" s="249" t="s">
        <v>198</v>
      </c>
      <c r="F53" s="248" t="s">
        <v>7</v>
      </c>
      <c r="G53" s="248" t="s">
        <v>8</v>
      </c>
      <c r="H53" s="248" t="s">
        <v>199</v>
      </c>
      <c r="I53" s="250"/>
      <c r="J53" s="2"/>
    </row>
    <row r="54" spans="1:10" ht="15">
      <c r="A54" s="251"/>
      <c r="B54" s="252"/>
      <c r="C54" s="253"/>
      <c r="D54" s="248" t="s">
        <v>200</v>
      </c>
      <c r="E54" s="248" t="s">
        <v>201</v>
      </c>
      <c r="F54" s="248" t="s">
        <v>202</v>
      </c>
      <c r="G54" s="248" t="s">
        <v>203</v>
      </c>
      <c r="H54" s="248" t="s">
        <v>204</v>
      </c>
      <c r="I54" s="248" t="s">
        <v>205</v>
      </c>
      <c r="J54" s="2"/>
    </row>
    <row r="55" spans="1:10" ht="15">
      <c r="A55" s="293"/>
      <c r="B55" s="294"/>
      <c r="C55" s="295"/>
      <c r="D55" s="296"/>
      <c r="E55" s="296"/>
      <c r="F55" s="296"/>
      <c r="G55" s="296"/>
      <c r="H55" s="296"/>
      <c r="I55" s="296"/>
      <c r="J55" s="2"/>
    </row>
    <row r="56" spans="1:10" ht="15">
      <c r="A56" s="297" t="s">
        <v>220</v>
      </c>
      <c r="B56" s="298"/>
      <c r="C56" s="299"/>
      <c r="D56" s="84">
        <f aca="true" t="shared" si="0" ref="D56:I56">+D57+D59+D60+D61+D62+D63+D64</f>
        <v>0</v>
      </c>
      <c r="E56" s="272">
        <f t="shared" si="0"/>
        <v>48735</v>
      </c>
      <c r="F56" s="84">
        <f t="shared" si="0"/>
        <v>48735</v>
      </c>
      <c r="G56" s="84">
        <f t="shared" si="0"/>
        <v>48735</v>
      </c>
      <c r="H56" s="84">
        <f t="shared" si="0"/>
        <v>48735</v>
      </c>
      <c r="I56" s="84">
        <f t="shared" si="0"/>
        <v>48735</v>
      </c>
      <c r="J56" s="76"/>
    </row>
    <row r="57" spans="1:10" ht="15">
      <c r="A57" s="300"/>
      <c r="B57" s="301" t="s">
        <v>206</v>
      </c>
      <c r="C57" s="261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6"/>
    </row>
    <row r="58" spans="1:10" ht="15">
      <c r="A58" s="300"/>
      <c r="B58" s="301" t="s">
        <v>207</v>
      </c>
      <c r="C58" s="261"/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6"/>
    </row>
    <row r="59" spans="1:10" ht="15">
      <c r="A59" s="300"/>
      <c r="B59" s="301" t="s">
        <v>208</v>
      </c>
      <c r="C59" s="261"/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6"/>
    </row>
    <row r="60" spans="1:10" ht="15">
      <c r="A60" s="300"/>
      <c r="B60" s="301" t="s">
        <v>209</v>
      </c>
      <c r="C60" s="261"/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6"/>
    </row>
    <row r="61" spans="1:10" ht="15">
      <c r="A61" s="300"/>
      <c r="B61" s="301" t="s">
        <v>221</v>
      </c>
      <c r="C61" s="261"/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6"/>
    </row>
    <row r="62" spans="1:10" ht="15">
      <c r="A62" s="300"/>
      <c r="B62" s="301" t="s">
        <v>222</v>
      </c>
      <c r="C62" s="261"/>
      <c r="D62" s="75">
        <v>0</v>
      </c>
      <c r="E62" s="75">
        <v>48735</v>
      </c>
      <c r="F62" s="75">
        <f>D62+E62</f>
        <v>48735</v>
      </c>
      <c r="G62" s="75">
        <v>48735</v>
      </c>
      <c r="H62" s="75">
        <v>48735</v>
      </c>
      <c r="I62" s="75">
        <f>H62-D62</f>
        <v>48735</v>
      </c>
      <c r="J62" s="76"/>
    </row>
    <row r="63" spans="1:10" ht="22.5" customHeight="1">
      <c r="A63" s="300"/>
      <c r="B63" s="301" t="s">
        <v>223</v>
      </c>
      <c r="C63" s="261"/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6"/>
    </row>
    <row r="64" spans="1:10" ht="22.5" customHeight="1">
      <c r="A64" s="300"/>
      <c r="B64" s="301" t="s">
        <v>224</v>
      </c>
      <c r="C64" s="261"/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6"/>
    </row>
    <row r="65" spans="1:10" ht="22.5" customHeight="1">
      <c r="A65" s="300"/>
      <c r="B65" s="302"/>
      <c r="C65" s="303"/>
      <c r="D65" s="75"/>
      <c r="E65" s="262"/>
      <c r="F65" s="304"/>
      <c r="G65" s="75"/>
      <c r="H65" s="75"/>
      <c r="I65" s="304"/>
      <c r="J65" s="76"/>
    </row>
    <row r="66" spans="1:10" ht="22.5" customHeight="1">
      <c r="A66" s="297" t="s">
        <v>225</v>
      </c>
      <c r="B66" s="298"/>
      <c r="C66" s="299"/>
      <c r="D66" s="84">
        <f>+D67+D69+D70</f>
        <v>91545075</v>
      </c>
      <c r="E66" s="272">
        <f>+E67+E69+E70</f>
        <v>5088423</v>
      </c>
      <c r="F66" s="84">
        <f>+F67+F69+F70</f>
        <v>96633498</v>
      </c>
      <c r="G66" s="84">
        <f>+G67+G69+G70</f>
        <v>96634223</v>
      </c>
      <c r="H66" s="84">
        <f>+H67+H69+H70</f>
        <v>96562856</v>
      </c>
      <c r="I66" s="84">
        <f>+H66-D66</f>
        <v>5017781</v>
      </c>
      <c r="J66" s="76"/>
    </row>
    <row r="67" spans="1:10" ht="22.5" customHeight="1">
      <c r="A67" s="305"/>
      <c r="B67" s="301" t="s">
        <v>207</v>
      </c>
      <c r="C67" s="261"/>
      <c r="D67" s="75">
        <v>0</v>
      </c>
      <c r="E67" s="262">
        <v>0</v>
      </c>
      <c r="F67" s="75">
        <v>0</v>
      </c>
      <c r="G67" s="75">
        <v>0</v>
      </c>
      <c r="H67" s="75">
        <v>0</v>
      </c>
      <c r="I67" s="75">
        <v>0</v>
      </c>
      <c r="J67" s="76"/>
    </row>
    <row r="68" spans="1:10" ht="22.5" customHeight="1">
      <c r="A68" s="305"/>
      <c r="B68" s="301" t="s">
        <v>221</v>
      </c>
      <c r="C68" s="261"/>
      <c r="D68" s="75">
        <v>0</v>
      </c>
      <c r="E68" s="262">
        <v>0</v>
      </c>
      <c r="F68" s="75">
        <v>0</v>
      </c>
      <c r="G68" s="75">
        <v>0</v>
      </c>
      <c r="H68" s="75">
        <v>0</v>
      </c>
      <c r="I68" s="75">
        <v>0</v>
      </c>
      <c r="J68" s="76"/>
    </row>
    <row r="69" spans="1:10" ht="22.5" customHeight="1">
      <c r="A69" s="300"/>
      <c r="B69" s="301" t="s">
        <v>226</v>
      </c>
      <c r="C69" s="261"/>
      <c r="D69" s="75">
        <v>4198610</v>
      </c>
      <c r="E69" s="183">
        <v>-1821797</v>
      </c>
      <c r="F69" s="75">
        <f>D69+E69</f>
        <v>2376813</v>
      </c>
      <c r="G69" s="75">
        <v>2377538</v>
      </c>
      <c r="H69" s="75">
        <v>2377538</v>
      </c>
      <c r="I69" s="183">
        <f>H69-D69</f>
        <v>-1821072</v>
      </c>
      <c r="J69" s="76"/>
    </row>
    <row r="70" spans="1:10" ht="22.5" customHeight="1">
      <c r="A70" s="300"/>
      <c r="B70" s="301" t="s">
        <v>227</v>
      </c>
      <c r="C70" s="261"/>
      <c r="D70" s="75">
        <v>87346465</v>
      </c>
      <c r="E70" s="262">
        <v>6910220</v>
      </c>
      <c r="F70" s="75">
        <f>D70+E70</f>
        <v>94256685</v>
      </c>
      <c r="G70" s="75">
        <v>94256685</v>
      </c>
      <c r="H70" s="75">
        <v>94185318</v>
      </c>
      <c r="I70" s="75">
        <f>H70-D70</f>
        <v>6838853</v>
      </c>
      <c r="J70" s="76"/>
    </row>
    <row r="71" spans="1:10" ht="15">
      <c r="A71" s="306"/>
      <c r="B71" s="307"/>
      <c r="C71" s="308"/>
      <c r="D71" s="309"/>
      <c r="E71" s="310"/>
      <c r="F71" s="309"/>
      <c r="G71" s="309"/>
      <c r="H71" s="309"/>
      <c r="I71" s="309"/>
      <c r="J71" s="311"/>
    </row>
    <row r="72" spans="1:10" ht="15">
      <c r="A72" s="305" t="s">
        <v>215</v>
      </c>
      <c r="B72" s="312"/>
      <c r="C72" s="303"/>
      <c r="D72" s="84">
        <f aca="true" t="shared" si="1" ref="D72:I72">D73</f>
        <v>0</v>
      </c>
      <c r="E72" s="272">
        <f t="shared" si="1"/>
        <v>0</v>
      </c>
      <c r="F72" s="84">
        <f t="shared" si="1"/>
        <v>0</v>
      </c>
      <c r="G72" s="84">
        <f t="shared" si="1"/>
        <v>0</v>
      </c>
      <c r="H72" s="84">
        <f t="shared" si="1"/>
        <v>0</v>
      </c>
      <c r="I72" s="84">
        <f t="shared" si="1"/>
        <v>0</v>
      </c>
      <c r="J72" s="76"/>
    </row>
    <row r="73" spans="1:10" ht="15">
      <c r="A73" s="300"/>
      <c r="B73" s="301" t="s">
        <v>215</v>
      </c>
      <c r="C73" s="261"/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6"/>
    </row>
    <row r="74" spans="1:10" ht="15">
      <c r="A74" s="264"/>
      <c r="B74" s="265"/>
      <c r="C74" s="266"/>
      <c r="D74" s="268"/>
      <c r="E74" s="268"/>
      <c r="F74" s="268"/>
      <c r="G74" s="268"/>
      <c r="H74" s="268"/>
      <c r="I74" s="268"/>
      <c r="J74" s="76"/>
    </row>
    <row r="75" spans="1:10" ht="15">
      <c r="A75" s="313"/>
      <c r="B75" s="314"/>
      <c r="C75" s="315" t="s">
        <v>216</v>
      </c>
      <c r="D75" s="272">
        <f>+D57+D59+D60+D61+D62+D63+D64+D66+D72</f>
        <v>91545075</v>
      </c>
      <c r="E75" s="272">
        <f>+E57+E59+E60+E61+E62+E63+E64+E66+E72</f>
        <v>5137158</v>
      </c>
      <c r="F75" s="272">
        <f>+F57+F59+F60+F61+F62+F63+F64+F66+F72</f>
        <v>96682233</v>
      </c>
      <c r="G75" s="272">
        <f>+G57+G59+G60+G61+G62+G63+G64+G66+G72</f>
        <v>96682958</v>
      </c>
      <c r="H75" s="272">
        <f>+H57+H59+H60+H61+H62+H63+H64+H66+H72</f>
        <v>96611591</v>
      </c>
      <c r="I75" s="273">
        <f>+I56+I66+I72</f>
        <v>5066516</v>
      </c>
      <c r="J75" s="76"/>
    </row>
    <row r="76" spans="1:10" ht="15">
      <c r="A76" s="316"/>
      <c r="B76" s="316"/>
      <c r="C76" s="316"/>
      <c r="D76" s="317"/>
      <c r="E76" s="317"/>
      <c r="F76" s="317"/>
      <c r="G76" s="318" t="s">
        <v>217</v>
      </c>
      <c r="H76" s="319"/>
      <c r="I76" s="279"/>
      <c r="J76" s="76"/>
    </row>
    <row r="77" spans="1:10" ht="15">
      <c r="A77" s="320"/>
      <c r="B77" s="320"/>
      <c r="C77" s="320"/>
      <c r="D77" s="320"/>
      <c r="E77" s="320"/>
      <c r="F77" s="320"/>
      <c r="G77" s="320"/>
      <c r="H77" s="320"/>
      <c r="I77" s="320"/>
      <c r="J77" s="76"/>
    </row>
    <row r="78" spans="1:10" ht="15">
      <c r="A78" s="321" t="s">
        <v>228</v>
      </c>
      <c r="B78" s="321"/>
      <c r="C78" s="321"/>
      <c r="D78" s="321"/>
      <c r="E78" s="321"/>
      <c r="F78" s="321"/>
      <c r="G78" s="321"/>
      <c r="H78" s="321"/>
      <c r="I78" s="321"/>
      <c r="J78" s="321"/>
    </row>
    <row r="79" spans="1:10" ht="15">
      <c r="A79" s="76"/>
      <c r="B79" s="76"/>
      <c r="C79" s="76"/>
      <c r="D79" s="76"/>
      <c r="E79" s="76"/>
      <c r="F79" s="76"/>
      <c r="G79" s="76"/>
      <c r="H79" s="76"/>
      <c r="I79" s="132" t="s">
        <v>229</v>
      </c>
      <c r="J79" s="76"/>
    </row>
    <row r="80" spans="1:10" ht="15">
      <c r="A80" s="322" t="s">
        <v>230</v>
      </c>
      <c r="B80" s="76"/>
      <c r="C80" s="76"/>
      <c r="D80" s="76"/>
      <c r="E80" s="76"/>
      <c r="F80" s="76"/>
      <c r="G80" s="76"/>
      <c r="H80" s="76"/>
      <c r="I80" s="76"/>
      <c r="J80" s="76"/>
    </row>
    <row r="81" spans="1:10" ht="15">
      <c r="A81" s="322" t="s">
        <v>231</v>
      </c>
      <c r="B81" s="76"/>
      <c r="C81" s="76"/>
      <c r="D81" s="76"/>
      <c r="E81" s="76"/>
      <c r="F81" s="76"/>
      <c r="G81" s="76"/>
      <c r="H81" s="76"/>
      <c r="I81" s="76"/>
      <c r="J81" s="76"/>
    </row>
    <row r="82" spans="1:10" ht="21.75" customHeight="1">
      <c r="A82" s="323" t="s">
        <v>232</v>
      </c>
      <c r="B82" s="323"/>
      <c r="C82" s="323"/>
      <c r="D82" s="323"/>
      <c r="E82" s="323"/>
      <c r="F82" s="323"/>
      <c r="G82" s="323"/>
      <c r="H82" s="323"/>
      <c r="I82" s="323"/>
      <c r="J82" s="76"/>
    </row>
    <row r="83" spans="1:10" ht="21.75" customHeight="1">
      <c r="A83" s="323"/>
      <c r="B83" s="323"/>
      <c r="C83" s="323"/>
      <c r="D83" s="323"/>
      <c r="E83" s="323"/>
      <c r="F83" s="323"/>
      <c r="G83" s="323"/>
      <c r="H83" s="323"/>
      <c r="I83" s="323"/>
      <c r="J83" s="2"/>
    </row>
  </sheetData>
  <sheetProtection/>
  <mergeCells count="47">
    <mergeCell ref="A82:I83"/>
    <mergeCell ref="B69:C69"/>
    <mergeCell ref="B70:C70"/>
    <mergeCell ref="B73:C73"/>
    <mergeCell ref="I75:I76"/>
    <mergeCell ref="G76:H76"/>
    <mergeCell ref="A78:J78"/>
    <mergeCell ref="B62:C62"/>
    <mergeCell ref="B63:C63"/>
    <mergeCell ref="B64:C64"/>
    <mergeCell ref="A66:C66"/>
    <mergeCell ref="B67:C67"/>
    <mergeCell ref="B68:C68"/>
    <mergeCell ref="A56:C56"/>
    <mergeCell ref="B57:C57"/>
    <mergeCell ref="B58:C58"/>
    <mergeCell ref="B59:C59"/>
    <mergeCell ref="B60:C60"/>
    <mergeCell ref="B61:C61"/>
    <mergeCell ref="A23:I23"/>
    <mergeCell ref="A47:I47"/>
    <mergeCell ref="A48:I48"/>
    <mergeCell ref="A49:I49"/>
    <mergeCell ref="A50:I50"/>
    <mergeCell ref="A52:C54"/>
    <mergeCell ref="D52:H52"/>
    <mergeCell ref="I52:I53"/>
    <mergeCell ref="A16:C16"/>
    <mergeCell ref="A17:C17"/>
    <mergeCell ref="A18:C18"/>
    <mergeCell ref="A19:C19"/>
    <mergeCell ref="A21:C21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6:C8"/>
    <mergeCell ref="D6:H6"/>
    <mergeCell ref="I6:I7"/>
  </mergeCells>
  <printOptions horizontalCentered="1"/>
  <pageMargins left="0.31496062992125984" right="0.11811023622047245" top="0.7480314960629921" bottom="0.15748031496062992" header="0.31496062992125984" footer="0.31496062992125984"/>
  <pageSetup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view="pageBreakPreview" zoomScale="90" zoomScaleSheetLayoutView="90" zoomScalePageLayoutView="0" workbookViewId="0" topLeftCell="A1">
      <selection activeCell="B4" sqref="B4:I4"/>
    </sheetView>
  </sheetViews>
  <sheetFormatPr defaultColWidth="11.421875" defaultRowHeight="15"/>
  <cols>
    <col min="1" max="1" width="1.57421875" style="1" customWidth="1"/>
    <col min="2" max="2" width="4.57421875" style="12" customWidth="1"/>
    <col min="3" max="3" width="60.28125" style="2" customWidth="1"/>
    <col min="4" max="4" width="12.7109375" style="2" customWidth="1"/>
    <col min="5" max="5" width="15.57421875" style="2" customWidth="1"/>
    <col min="6" max="9" width="12.7109375" style="2" customWidth="1"/>
    <col min="10" max="10" width="3.28125" style="1" customWidth="1"/>
  </cols>
  <sheetData>
    <row r="1" spans="2:9" ht="15">
      <c r="B1" s="191" t="s">
        <v>175</v>
      </c>
      <c r="C1" s="191"/>
      <c r="D1" s="191"/>
      <c r="E1" s="191"/>
      <c r="F1" s="191"/>
      <c r="G1" s="191"/>
      <c r="H1" s="191"/>
      <c r="I1" s="191"/>
    </row>
    <row r="2" spans="2:9" ht="15">
      <c r="B2" s="191" t="s">
        <v>191</v>
      </c>
      <c r="C2" s="191"/>
      <c r="D2" s="191"/>
      <c r="E2" s="191"/>
      <c r="F2" s="191"/>
      <c r="G2" s="191"/>
      <c r="H2" s="191"/>
      <c r="I2" s="191"/>
    </row>
    <row r="3" spans="2:9" ht="15">
      <c r="B3" s="191" t="s">
        <v>0</v>
      </c>
      <c r="C3" s="191"/>
      <c r="D3" s="191"/>
      <c r="E3" s="191"/>
      <c r="F3" s="191"/>
      <c r="G3" s="191"/>
      <c r="H3" s="191"/>
      <c r="I3" s="191"/>
    </row>
    <row r="4" spans="2:9" ht="15">
      <c r="B4" s="191" t="s">
        <v>94</v>
      </c>
      <c r="C4" s="191"/>
      <c r="D4" s="191"/>
      <c r="E4" s="191"/>
      <c r="F4" s="191"/>
      <c r="G4" s="191"/>
      <c r="H4" s="191"/>
      <c r="I4" s="191"/>
    </row>
    <row r="5" spans="2:9" s="1" customFormat="1" ht="15">
      <c r="B5" s="191" t="s">
        <v>176</v>
      </c>
      <c r="C5" s="191"/>
      <c r="D5" s="191"/>
      <c r="E5" s="191"/>
      <c r="F5" s="191"/>
      <c r="G5" s="191"/>
      <c r="H5" s="191"/>
      <c r="I5" s="191"/>
    </row>
    <row r="6" spans="2:9" ht="6.75" customHeight="1">
      <c r="B6" s="65"/>
      <c r="C6" s="65"/>
      <c r="D6" s="65"/>
      <c r="E6" s="65"/>
      <c r="F6" s="65"/>
      <c r="G6" s="65"/>
      <c r="H6" s="65"/>
      <c r="I6" s="65"/>
    </row>
    <row r="7" spans="2:9" ht="15">
      <c r="B7" s="195" t="s">
        <v>2</v>
      </c>
      <c r="C7" s="196"/>
      <c r="D7" s="199" t="s">
        <v>19</v>
      </c>
      <c r="E7" s="200"/>
      <c r="F7" s="200"/>
      <c r="G7" s="200"/>
      <c r="H7" s="201"/>
      <c r="I7" s="202" t="s">
        <v>4</v>
      </c>
    </row>
    <row r="8" spans="2:9" ht="24">
      <c r="B8" s="195"/>
      <c r="C8" s="196"/>
      <c r="D8" s="59" t="s">
        <v>5</v>
      </c>
      <c r="E8" s="59" t="s">
        <v>6</v>
      </c>
      <c r="F8" s="59" t="s">
        <v>7</v>
      </c>
      <c r="G8" s="59" t="s">
        <v>8</v>
      </c>
      <c r="H8" s="59" t="s">
        <v>9</v>
      </c>
      <c r="I8" s="189"/>
    </row>
    <row r="9" spans="2:9" ht="15">
      <c r="B9" s="197"/>
      <c r="C9" s="198"/>
      <c r="D9" s="59">
        <v>1</v>
      </c>
      <c r="E9" s="59">
        <v>2</v>
      </c>
      <c r="F9" s="59" t="s">
        <v>10</v>
      </c>
      <c r="G9" s="59">
        <v>4</v>
      </c>
      <c r="H9" s="59">
        <v>5</v>
      </c>
      <c r="I9" s="59" t="s">
        <v>11</v>
      </c>
    </row>
    <row r="10" spans="1:10" s="9" customFormat="1" ht="12" customHeight="1">
      <c r="A10" s="8"/>
      <c r="B10" s="48"/>
      <c r="C10" s="49"/>
      <c r="D10" s="50"/>
      <c r="E10" s="50"/>
      <c r="F10" s="50"/>
      <c r="G10" s="50"/>
      <c r="H10" s="50"/>
      <c r="I10" s="50"/>
      <c r="J10" s="8"/>
    </row>
    <row r="11" spans="1:10" s="9" customFormat="1" ht="12" customHeight="1">
      <c r="A11" s="8"/>
      <c r="B11" s="215" t="s">
        <v>95</v>
      </c>
      <c r="C11" s="216"/>
      <c r="D11" s="84">
        <f aca="true" t="shared" si="0" ref="D11:I11">SUM(D12:D19)</f>
        <v>0</v>
      </c>
      <c r="E11" s="84">
        <f t="shared" si="0"/>
        <v>0</v>
      </c>
      <c r="F11" s="84">
        <f t="shared" si="0"/>
        <v>0</v>
      </c>
      <c r="G11" s="84">
        <f t="shared" si="0"/>
        <v>0</v>
      </c>
      <c r="H11" s="84">
        <f t="shared" si="0"/>
        <v>0</v>
      </c>
      <c r="I11" s="84">
        <f t="shared" si="0"/>
        <v>0</v>
      </c>
      <c r="J11" s="8"/>
    </row>
    <row r="12" spans="1:10" s="9" customFormat="1" ht="12" customHeight="1">
      <c r="A12" s="8"/>
      <c r="B12" s="92"/>
      <c r="C12" s="93" t="s">
        <v>96</v>
      </c>
      <c r="D12" s="75">
        <v>0</v>
      </c>
      <c r="E12" s="75">
        <v>0</v>
      </c>
      <c r="F12" s="75">
        <f>D12+E12</f>
        <v>0</v>
      </c>
      <c r="G12" s="75">
        <v>0</v>
      </c>
      <c r="H12" s="75">
        <v>0</v>
      </c>
      <c r="I12" s="75">
        <f>F12-G12</f>
        <v>0</v>
      </c>
      <c r="J12" s="8"/>
    </row>
    <row r="13" spans="1:10" s="9" customFormat="1" ht="12" customHeight="1">
      <c r="A13" s="8"/>
      <c r="B13" s="92"/>
      <c r="C13" s="93" t="s">
        <v>97</v>
      </c>
      <c r="D13" s="75">
        <v>0</v>
      </c>
      <c r="E13" s="75">
        <v>0</v>
      </c>
      <c r="F13" s="75">
        <f aca="true" t="shared" si="1" ref="F13:F19">D13+E13</f>
        <v>0</v>
      </c>
      <c r="G13" s="75">
        <v>0</v>
      </c>
      <c r="H13" s="75">
        <v>0</v>
      </c>
      <c r="I13" s="75">
        <f>F13-G13</f>
        <v>0</v>
      </c>
      <c r="J13" s="8"/>
    </row>
    <row r="14" spans="1:10" s="9" customFormat="1" ht="12" customHeight="1">
      <c r="A14" s="8"/>
      <c r="B14" s="92"/>
      <c r="C14" s="93" t="s">
        <v>98</v>
      </c>
      <c r="D14" s="75">
        <v>0</v>
      </c>
      <c r="E14" s="75">
        <v>0</v>
      </c>
      <c r="F14" s="75">
        <f t="shared" si="1"/>
        <v>0</v>
      </c>
      <c r="G14" s="75">
        <v>0</v>
      </c>
      <c r="H14" s="75">
        <v>0</v>
      </c>
      <c r="I14" s="75">
        <f aca="true" t="shared" si="2" ref="I14:I19">F14-G14</f>
        <v>0</v>
      </c>
      <c r="J14" s="8"/>
    </row>
    <row r="15" spans="1:10" s="9" customFormat="1" ht="12" customHeight="1">
      <c r="A15" s="8"/>
      <c r="B15" s="92"/>
      <c r="C15" s="93" t="s">
        <v>99</v>
      </c>
      <c r="D15" s="75">
        <v>0</v>
      </c>
      <c r="E15" s="75">
        <v>0</v>
      </c>
      <c r="F15" s="75">
        <f t="shared" si="1"/>
        <v>0</v>
      </c>
      <c r="G15" s="75">
        <v>0</v>
      </c>
      <c r="H15" s="75">
        <v>0</v>
      </c>
      <c r="I15" s="75">
        <f t="shared" si="2"/>
        <v>0</v>
      </c>
      <c r="J15" s="8"/>
    </row>
    <row r="16" spans="1:10" s="9" customFormat="1" ht="12" customHeight="1">
      <c r="A16" s="8"/>
      <c r="B16" s="92"/>
      <c r="C16" s="93" t="s">
        <v>100</v>
      </c>
      <c r="D16" s="75">
        <v>0</v>
      </c>
      <c r="E16" s="75">
        <v>0</v>
      </c>
      <c r="F16" s="75">
        <f t="shared" si="1"/>
        <v>0</v>
      </c>
      <c r="G16" s="75">
        <v>0</v>
      </c>
      <c r="H16" s="75">
        <v>0</v>
      </c>
      <c r="I16" s="75">
        <f t="shared" si="2"/>
        <v>0</v>
      </c>
      <c r="J16" s="8"/>
    </row>
    <row r="17" spans="1:10" s="9" customFormat="1" ht="12" customHeight="1">
      <c r="A17" s="8"/>
      <c r="B17" s="92"/>
      <c r="C17" s="93" t="s">
        <v>101</v>
      </c>
      <c r="D17" s="75">
        <v>0</v>
      </c>
      <c r="E17" s="75">
        <v>0</v>
      </c>
      <c r="F17" s="75">
        <f t="shared" si="1"/>
        <v>0</v>
      </c>
      <c r="G17" s="75">
        <v>0</v>
      </c>
      <c r="H17" s="75">
        <v>0</v>
      </c>
      <c r="I17" s="75">
        <f t="shared" si="2"/>
        <v>0</v>
      </c>
      <c r="J17" s="8"/>
    </row>
    <row r="18" spans="1:10" s="9" customFormat="1" ht="12" customHeight="1">
      <c r="A18" s="8"/>
      <c r="B18" s="92"/>
      <c r="C18" s="93" t="s">
        <v>102</v>
      </c>
      <c r="D18" s="75">
        <v>0</v>
      </c>
      <c r="E18" s="75">
        <v>0</v>
      </c>
      <c r="F18" s="75">
        <f t="shared" si="1"/>
        <v>0</v>
      </c>
      <c r="G18" s="75">
        <v>0</v>
      </c>
      <c r="H18" s="75">
        <v>0</v>
      </c>
      <c r="I18" s="75">
        <f t="shared" si="2"/>
        <v>0</v>
      </c>
      <c r="J18" s="8"/>
    </row>
    <row r="19" spans="1:10" s="11" customFormat="1" ht="12" customHeight="1">
      <c r="A19" s="10"/>
      <c r="B19" s="92"/>
      <c r="C19" s="93" t="s">
        <v>47</v>
      </c>
      <c r="D19" s="75">
        <v>0</v>
      </c>
      <c r="E19" s="75">
        <v>0</v>
      </c>
      <c r="F19" s="75">
        <f t="shared" si="1"/>
        <v>0</v>
      </c>
      <c r="G19" s="75">
        <v>0</v>
      </c>
      <c r="H19" s="75">
        <v>0</v>
      </c>
      <c r="I19" s="75">
        <f t="shared" si="2"/>
        <v>0</v>
      </c>
      <c r="J19" s="10"/>
    </row>
    <row r="20" spans="1:10" s="9" customFormat="1" ht="12" customHeight="1">
      <c r="A20" s="8"/>
      <c r="B20" s="215" t="s">
        <v>103</v>
      </c>
      <c r="C20" s="216"/>
      <c r="D20" s="84">
        <f aca="true" t="shared" si="3" ref="D20:I20">SUM(D21:D27)</f>
        <v>91545075</v>
      </c>
      <c r="E20" s="84">
        <f t="shared" si="3"/>
        <v>5248297</v>
      </c>
      <c r="F20" s="84">
        <f t="shared" si="3"/>
        <v>96793373</v>
      </c>
      <c r="G20" s="84">
        <f t="shared" si="3"/>
        <v>96793373</v>
      </c>
      <c r="H20" s="84">
        <f t="shared" si="3"/>
        <v>91870833.89</v>
      </c>
      <c r="I20" s="84">
        <f t="shared" si="3"/>
        <v>0</v>
      </c>
      <c r="J20" s="8"/>
    </row>
    <row r="21" spans="1:10" s="9" customFormat="1" ht="12" customHeight="1">
      <c r="A21" s="8"/>
      <c r="B21" s="92"/>
      <c r="C21" s="93" t="s">
        <v>104</v>
      </c>
      <c r="D21" s="94">
        <v>0</v>
      </c>
      <c r="E21" s="94">
        <v>0</v>
      </c>
      <c r="F21" s="94">
        <f>D21+E21</f>
        <v>0</v>
      </c>
      <c r="G21" s="94">
        <v>0</v>
      </c>
      <c r="H21" s="94">
        <v>0</v>
      </c>
      <c r="I21" s="94">
        <f>F21-G21</f>
        <v>0</v>
      </c>
      <c r="J21" s="8"/>
    </row>
    <row r="22" spans="1:10" s="9" customFormat="1" ht="12" customHeight="1">
      <c r="A22" s="8"/>
      <c r="B22" s="92"/>
      <c r="C22" s="93" t="s">
        <v>105</v>
      </c>
      <c r="D22" s="94">
        <v>0</v>
      </c>
      <c r="E22" s="94">
        <v>0</v>
      </c>
      <c r="F22" s="94">
        <f aca="true" t="shared" si="4" ref="F22:F27">D22+E22</f>
        <v>0</v>
      </c>
      <c r="G22" s="94">
        <v>0</v>
      </c>
      <c r="H22" s="94">
        <v>0</v>
      </c>
      <c r="I22" s="94">
        <f aca="true" t="shared" si="5" ref="I22:I27">F22-G22</f>
        <v>0</v>
      </c>
      <c r="J22" s="8"/>
    </row>
    <row r="23" spans="1:10" s="9" customFormat="1" ht="12" customHeight="1">
      <c r="A23" s="8"/>
      <c r="B23" s="92"/>
      <c r="C23" s="93" t="s">
        <v>106</v>
      </c>
      <c r="D23" s="94">
        <v>0</v>
      </c>
      <c r="E23" s="94">
        <v>0</v>
      </c>
      <c r="F23" s="94">
        <f t="shared" si="4"/>
        <v>0</v>
      </c>
      <c r="G23" s="94">
        <v>0</v>
      </c>
      <c r="H23" s="94">
        <v>0</v>
      </c>
      <c r="I23" s="94">
        <f t="shared" si="5"/>
        <v>0</v>
      </c>
      <c r="J23" s="8"/>
    </row>
    <row r="24" spans="1:10" s="9" customFormat="1" ht="12" customHeight="1">
      <c r="A24" s="8"/>
      <c r="B24" s="92"/>
      <c r="C24" s="93" t="s">
        <v>107</v>
      </c>
      <c r="D24" s="94">
        <v>91545075</v>
      </c>
      <c r="E24" s="94">
        <v>5248297</v>
      </c>
      <c r="F24" s="94">
        <v>96793373</v>
      </c>
      <c r="G24" s="94">
        <v>96793373</v>
      </c>
      <c r="H24" s="94">
        <v>91870833.89</v>
      </c>
      <c r="I24" s="94">
        <f t="shared" si="5"/>
        <v>0</v>
      </c>
      <c r="J24" s="8"/>
    </row>
    <row r="25" spans="1:10" s="9" customFormat="1" ht="12" customHeight="1">
      <c r="A25" s="8"/>
      <c r="B25" s="92"/>
      <c r="C25" s="93" t="s">
        <v>108</v>
      </c>
      <c r="D25" s="94">
        <v>0</v>
      </c>
      <c r="E25" s="94">
        <v>0</v>
      </c>
      <c r="F25" s="94">
        <f t="shared" si="4"/>
        <v>0</v>
      </c>
      <c r="G25" s="94">
        <v>0</v>
      </c>
      <c r="H25" s="94">
        <v>0</v>
      </c>
      <c r="I25" s="94">
        <f t="shared" si="5"/>
        <v>0</v>
      </c>
      <c r="J25" s="8"/>
    </row>
    <row r="26" spans="1:10" s="9" customFormat="1" ht="12" customHeight="1">
      <c r="A26" s="8"/>
      <c r="B26" s="92"/>
      <c r="C26" s="93" t="s">
        <v>109</v>
      </c>
      <c r="D26" s="94">
        <v>0</v>
      </c>
      <c r="E26" s="94">
        <v>0</v>
      </c>
      <c r="F26" s="94">
        <f t="shared" si="4"/>
        <v>0</v>
      </c>
      <c r="G26" s="94">
        <v>0</v>
      </c>
      <c r="H26" s="94">
        <v>0</v>
      </c>
      <c r="I26" s="94">
        <f t="shared" si="5"/>
        <v>0</v>
      </c>
      <c r="J26" s="8"/>
    </row>
    <row r="27" spans="1:10" s="11" customFormat="1" ht="12" customHeight="1">
      <c r="A27" s="10"/>
      <c r="B27" s="92"/>
      <c r="C27" s="93" t="s">
        <v>110</v>
      </c>
      <c r="D27" s="94">
        <v>0</v>
      </c>
      <c r="E27" s="94">
        <v>0</v>
      </c>
      <c r="F27" s="94">
        <f t="shared" si="4"/>
        <v>0</v>
      </c>
      <c r="G27" s="94">
        <v>0</v>
      </c>
      <c r="H27" s="94">
        <v>0</v>
      </c>
      <c r="I27" s="94">
        <f t="shared" si="5"/>
        <v>0</v>
      </c>
      <c r="J27" s="10"/>
    </row>
    <row r="28" spans="1:10" s="9" customFormat="1" ht="12" customHeight="1">
      <c r="A28" s="8"/>
      <c r="B28" s="215" t="s">
        <v>111</v>
      </c>
      <c r="C28" s="216"/>
      <c r="D28" s="95">
        <f aca="true" t="shared" si="6" ref="D28:I28">SUM(D29:D37)</f>
        <v>0</v>
      </c>
      <c r="E28" s="95">
        <f t="shared" si="6"/>
        <v>0</v>
      </c>
      <c r="F28" s="95">
        <f t="shared" si="6"/>
        <v>0</v>
      </c>
      <c r="G28" s="95">
        <f t="shared" si="6"/>
        <v>0</v>
      </c>
      <c r="H28" s="95">
        <f t="shared" si="6"/>
        <v>0</v>
      </c>
      <c r="I28" s="95">
        <f t="shared" si="6"/>
        <v>0</v>
      </c>
      <c r="J28" s="8"/>
    </row>
    <row r="29" spans="1:10" s="9" customFormat="1" ht="12" customHeight="1">
      <c r="A29" s="8"/>
      <c r="B29" s="92"/>
      <c r="C29" s="93" t="s">
        <v>112</v>
      </c>
      <c r="D29" s="94">
        <v>0</v>
      </c>
      <c r="E29" s="94">
        <v>0</v>
      </c>
      <c r="F29" s="94">
        <f>D29+E29</f>
        <v>0</v>
      </c>
      <c r="G29" s="94">
        <v>0</v>
      </c>
      <c r="H29" s="94">
        <v>0</v>
      </c>
      <c r="I29" s="94">
        <f>F29-G29</f>
        <v>0</v>
      </c>
      <c r="J29" s="8"/>
    </row>
    <row r="30" spans="1:10" s="9" customFormat="1" ht="12" customHeight="1">
      <c r="A30" s="8"/>
      <c r="B30" s="92"/>
      <c r="C30" s="93" t="s">
        <v>113</v>
      </c>
      <c r="D30" s="94">
        <v>0</v>
      </c>
      <c r="E30" s="94">
        <v>0</v>
      </c>
      <c r="F30" s="94">
        <f aca="true" t="shared" si="7" ref="F30:F37">D30+E30</f>
        <v>0</v>
      </c>
      <c r="G30" s="94">
        <v>0</v>
      </c>
      <c r="H30" s="94">
        <v>0</v>
      </c>
      <c r="I30" s="94">
        <f aca="true" t="shared" si="8" ref="I30:I37">F30-G30</f>
        <v>0</v>
      </c>
      <c r="J30" s="8"/>
    </row>
    <row r="31" spans="1:10" s="9" customFormat="1" ht="12" customHeight="1">
      <c r="A31" s="8"/>
      <c r="B31" s="92"/>
      <c r="C31" s="93" t="s">
        <v>114</v>
      </c>
      <c r="D31" s="94">
        <v>0</v>
      </c>
      <c r="E31" s="94">
        <v>0</v>
      </c>
      <c r="F31" s="94">
        <f t="shared" si="7"/>
        <v>0</v>
      </c>
      <c r="G31" s="94">
        <v>0</v>
      </c>
      <c r="H31" s="94">
        <v>0</v>
      </c>
      <c r="I31" s="94">
        <f t="shared" si="8"/>
        <v>0</v>
      </c>
      <c r="J31" s="8"/>
    </row>
    <row r="32" spans="1:10" s="9" customFormat="1" ht="12" customHeight="1">
      <c r="A32" s="8"/>
      <c r="B32" s="92"/>
      <c r="C32" s="93" t="s">
        <v>115</v>
      </c>
      <c r="D32" s="94">
        <v>0</v>
      </c>
      <c r="E32" s="94">
        <v>0</v>
      </c>
      <c r="F32" s="94">
        <f t="shared" si="7"/>
        <v>0</v>
      </c>
      <c r="G32" s="94">
        <v>0</v>
      </c>
      <c r="H32" s="94">
        <v>0</v>
      </c>
      <c r="I32" s="94">
        <f t="shared" si="8"/>
        <v>0</v>
      </c>
      <c r="J32" s="8"/>
    </row>
    <row r="33" spans="1:10" s="9" customFormat="1" ht="12" customHeight="1">
      <c r="A33" s="8"/>
      <c r="B33" s="92"/>
      <c r="C33" s="93" t="s">
        <v>116</v>
      </c>
      <c r="D33" s="94">
        <v>0</v>
      </c>
      <c r="E33" s="94">
        <v>0</v>
      </c>
      <c r="F33" s="94">
        <f t="shared" si="7"/>
        <v>0</v>
      </c>
      <c r="G33" s="94">
        <v>0</v>
      </c>
      <c r="H33" s="94">
        <v>0</v>
      </c>
      <c r="I33" s="94">
        <f t="shared" si="8"/>
        <v>0</v>
      </c>
      <c r="J33" s="8"/>
    </row>
    <row r="34" spans="1:10" s="9" customFormat="1" ht="12" customHeight="1">
      <c r="A34" s="8"/>
      <c r="B34" s="92"/>
      <c r="C34" s="93" t="s">
        <v>117</v>
      </c>
      <c r="D34" s="94">
        <v>0</v>
      </c>
      <c r="E34" s="94">
        <v>0</v>
      </c>
      <c r="F34" s="94">
        <f t="shared" si="7"/>
        <v>0</v>
      </c>
      <c r="G34" s="94">
        <v>0</v>
      </c>
      <c r="H34" s="94">
        <v>0</v>
      </c>
      <c r="I34" s="94">
        <f t="shared" si="8"/>
        <v>0</v>
      </c>
      <c r="J34" s="8"/>
    </row>
    <row r="35" spans="1:10" s="9" customFormat="1" ht="12" customHeight="1">
      <c r="A35" s="8"/>
      <c r="B35" s="92"/>
      <c r="C35" s="93" t="s">
        <v>118</v>
      </c>
      <c r="D35" s="94">
        <v>0</v>
      </c>
      <c r="E35" s="94">
        <v>0</v>
      </c>
      <c r="F35" s="94">
        <f t="shared" si="7"/>
        <v>0</v>
      </c>
      <c r="G35" s="94">
        <v>0</v>
      </c>
      <c r="H35" s="94">
        <v>0</v>
      </c>
      <c r="I35" s="94">
        <f t="shared" si="8"/>
        <v>0</v>
      </c>
      <c r="J35" s="8"/>
    </row>
    <row r="36" spans="1:10" s="9" customFormat="1" ht="12" customHeight="1">
      <c r="A36" s="8"/>
      <c r="B36" s="92"/>
      <c r="C36" s="93" t="s">
        <v>119</v>
      </c>
      <c r="D36" s="94">
        <v>0</v>
      </c>
      <c r="E36" s="94">
        <v>0</v>
      </c>
      <c r="F36" s="94">
        <f t="shared" si="7"/>
        <v>0</v>
      </c>
      <c r="G36" s="94">
        <v>0</v>
      </c>
      <c r="H36" s="94">
        <v>0</v>
      </c>
      <c r="I36" s="94">
        <f t="shared" si="8"/>
        <v>0</v>
      </c>
      <c r="J36" s="8"/>
    </row>
    <row r="37" spans="1:10" s="11" customFormat="1" ht="12" customHeight="1">
      <c r="A37" s="10"/>
      <c r="B37" s="92"/>
      <c r="C37" s="93" t="s">
        <v>120</v>
      </c>
      <c r="D37" s="94">
        <v>0</v>
      </c>
      <c r="E37" s="94">
        <v>0</v>
      </c>
      <c r="F37" s="94">
        <f t="shared" si="7"/>
        <v>0</v>
      </c>
      <c r="G37" s="94">
        <v>0</v>
      </c>
      <c r="H37" s="94">
        <v>0</v>
      </c>
      <c r="I37" s="94">
        <f t="shared" si="8"/>
        <v>0</v>
      </c>
      <c r="J37" s="10"/>
    </row>
    <row r="38" spans="1:10" s="9" customFormat="1" ht="12" customHeight="1">
      <c r="A38" s="8"/>
      <c r="B38" s="215" t="s">
        <v>121</v>
      </c>
      <c r="C38" s="216"/>
      <c r="D38" s="95">
        <f aca="true" t="shared" si="9" ref="D38:I38">SUM(D39:D42)</f>
        <v>0</v>
      </c>
      <c r="E38" s="95">
        <f t="shared" si="9"/>
        <v>0</v>
      </c>
      <c r="F38" s="95">
        <f t="shared" si="9"/>
        <v>0</v>
      </c>
      <c r="G38" s="95">
        <f t="shared" si="9"/>
        <v>0</v>
      </c>
      <c r="H38" s="95">
        <f t="shared" si="9"/>
        <v>0</v>
      </c>
      <c r="I38" s="95">
        <f t="shared" si="9"/>
        <v>0</v>
      </c>
      <c r="J38" s="8"/>
    </row>
    <row r="39" spans="1:10" s="9" customFormat="1" ht="21" customHeight="1">
      <c r="A39" s="8"/>
      <c r="B39" s="92"/>
      <c r="C39" s="93" t="s">
        <v>122</v>
      </c>
      <c r="D39" s="94">
        <v>0</v>
      </c>
      <c r="E39" s="94">
        <v>0</v>
      </c>
      <c r="F39" s="94">
        <f>D39+E39</f>
        <v>0</v>
      </c>
      <c r="G39" s="94">
        <v>0</v>
      </c>
      <c r="H39" s="94">
        <v>0</v>
      </c>
      <c r="I39" s="94">
        <f>F39-G39</f>
        <v>0</v>
      </c>
      <c r="J39" s="8"/>
    </row>
    <row r="40" spans="1:10" s="9" customFormat="1" ht="12" customHeight="1">
      <c r="A40" s="8"/>
      <c r="B40" s="92"/>
      <c r="C40" s="93" t="s">
        <v>123</v>
      </c>
      <c r="D40" s="94">
        <v>0</v>
      </c>
      <c r="E40" s="94">
        <v>0</v>
      </c>
      <c r="F40" s="94">
        <f>D40+E40</f>
        <v>0</v>
      </c>
      <c r="G40" s="94">
        <v>0</v>
      </c>
      <c r="H40" s="94">
        <v>0</v>
      </c>
      <c r="I40" s="94">
        <f>F40-G40</f>
        <v>0</v>
      </c>
      <c r="J40" s="8"/>
    </row>
    <row r="41" spans="1:10" s="9" customFormat="1" ht="12" customHeight="1">
      <c r="A41" s="8"/>
      <c r="B41" s="92"/>
      <c r="C41" s="93" t="s">
        <v>124</v>
      </c>
      <c r="D41" s="94">
        <v>0</v>
      </c>
      <c r="E41" s="94">
        <v>0</v>
      </c>
      <c r="F41" s="94">
        <f>D41+E41</f>
        <v>0</v>
      </c>
      <c r="G41" s="94">
        <v>0</v>
      </c>
      <c r="H41" s="94">
        <v>0</v>
      </c>
      <c r="I41" s="94">
        <f>F41-G41</f>
        <v>0</v>
      </c>
      <c r="J41" s="8"/>
    </row>
    <row r="42" spans="2:9" ht="15">
      <c r="B42" s="92"/>
      <c r="C42" s="93" t="s">
        <v>125</v>
      </c>
      <c r="D42" s="94">
        <v>0</v>
      </c>
      <c r="E42" s="94">
        <v>0</v>
      </c>
      <c r="F42" s="94">
        <f>D42+E42</f>
        <v>0</v>
      </c>
      <c r="G42" s="94">
        <v>0</v>
      </c>
      <c r="H42" s="94">
        <v>0</v>
      </c>
      <c r="I42" s="94">
        <f>F42-G42</f>
        <v>0</v>
      </c>
    </row>
    <row r="43" spans="2:9" ht="15">
      <c r="B43" s="96"/>
      <c r="C43" s="97" t="s">
        <v>17</v>
      </c>
      <c r="D43" s="98">
        <f aca="true" t="shared" si="10" ref="D43:I43">+D11+D20+D28+D38</f>
        <v>91545075</v>
      </c>
      <c r="E43" s="98">
        <f t="shared" si="10"/>
        <v>5248297</v>
      </c>
      <c r="F43" s="98">
        <f t="shared" si="10"/>
        <v>96793373</v>
      </c>
      <c r="G43" s="98">
        <f t="shared" si="10"/>
        <v>96793373</v>
      </c>
      <c r="H43" s="98">
        <f t="shared" si="10"/>
        <v>91870833.89</v>
      </c>
      <c r="I43" s="98">
        <f t="shared" si="10"/>
        <v>0</v>
      </c>
    </row>
    <row r="44" spans="4:9" ht="15">
      <c r="D44" s="5"/>
      <c r="E44" s="5"/>
      <c r="F44" s="5"/>
      <c r="G44" s="5"/>
      <c r="H44" s="5"/>
      <c r="I44" s="5"/>
    </row>
    <row r="45" spans="4:9" ht="15">
      <c r="D45" s="5"/>
      <c r="E45" s="5"/>
      <c r="F45" s="5"/>
      <c r="G45" s="5"/>
      <c r="H45" s="5"/>
      <c r="I45" s="5"/>
    </row>
    <row r="49" spans="4:9" ht="15">
      <c r="D49" s="5"/>
      <c r="E49" s="5"/>
      <c r="F49" s="5"/>
      <c r="G49" s="5"/>
      <c r="H49" s="5"/>
      <c r="I49" s="5"/>
    </row>
  </sheetData>
  <sheetProtection/>
  <mergeCells count="12">
    <mergeCell ref="I7:I8"/>
    <mergeCell ref="B2:I2"/>
    <mergeCell ref="B11:C11"/>
    <mergeCell ref="B20:C20"/>
    <mergeCell ref="B28:C28"/>
    <mergeCell ref="B38:C38"/>
    <mergeCell ref="B1:I1"/>
    <mergeCell ref="B3:I3"/>
    <mergeCell ref="B4:I4"/>
    <mergeCell ref="B5:I5"/>
    <mergeCell ref="B7:C9"/>
    <mergeCell ref="D7:H7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0" r:id="rId2"/>
  <headerFooter>
    <oddFooter>&amp;R&amp;8Presupuestaria/ &amp;P  de &amp;N</oddFooter>
  </headerFooter>
  <ignoredErrors>
    <ignoredError sqref="I20 I28 F28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view="pageBreakPreview" zoomScale="90" zoomScaleSheetLayoutView="90" zoomScalePageLayoutView="0" workbookViewId="0" topLeftCell="A1">
      <selection activeCell="G43" sqref="G43"/>
    </sheetView>
  </sheetViews>
  <sheetFormatPr defaultColWidth="11.421875" defaultRowHeight="15"/>
  <cols>
    <col min="1" max="1" width="2.421875" style="1" customWidth="1"/>
    <col min="2" max="2" width="7.7109375" style="2" customWidth="1"/>
    <col min="3" max="3" width="57.28125" style="2" customWidth="1"/>
    <col min="4" max="4" width="12.7109375" style="2" customWidth="1"/>
    <col min="5" max="5" width="14.421875" style="2" customWidth="1"/>
    <col min="6" max="9" width="12.7109375" style="2" customWidth="1"/>
    <col min="11" max="11" width="14.8515625" style="0" bestFit="1" customWidth="1"/>
    <col min="12" max="12" width="13.8515625" style="19" bestFit="1" customWidth="1"/>
    <col min="13" max="14" width="14.8515625" style="19" bestFit="1" customWidth="1"/>
  </cols>
  <sheetData>
    <row r="1" spans="2:9" ht="18" customHeight="1">
      <c r="B1" s="191" t="s">
        <v>175</v>
      </c>
      <c r="C1" s="191"/>
      <c r="D1" s="191"/>
      <c r="E1" s="191"/>
      <c r="F1" s="191"/>
      <c r="G1" s="191"/>
      <c r="H1" s="191"/>
      <c r="I1" s="191"/>
    </row>
    <row r="2" spans="2:9" ht="18" customHeight="1">
      <c r="B2" s="191" t="s">
        <v>191</v>
      </c>
      <c r="C2" s="191"/>
      <c r="D2" s="191"/>
      <c r="E2" s="191"/>
      <c r="F2" s="191"/>
      <c r="G2" s="191"/>
      <c r="H2" s="191"/>
      <c r="I2" s="191"/>
    </row>
    <row r="3" spans="2:9" ht="18" customHeight="1">
      <c r="B3" s="191" t="s">
        <v>0</v>
      </c>
      <c r="C3" s="191"/>
      <c r="D3" s="191"/>
      <c r="E3" s="191"/>
      <c r="F3" s="191"/>
      <c r="G3" s="191"/>
      <c r="H3" s="191"/>
      <c r="I3" s="191"/>
    </row>
    <row r="4" spans="2:9" ht="18" customHeight="1">
      <c r="B4" s="191" t="s">
        <v>126</v>
      </c>
      <c r="C4" s="191"/>
      <c r="D4" s="191"/>
      <c r="E4" s="191"/>
      <c r="F4" s="191"/>
      <c r="G4" s="191"/>
      <c r="H4" s="191"/>
      <c r="I4" s="191"/>
    </row>
    <row r="5" spans="2:14" s="1" customFormat="1" ht="15">
      <c r="B5" s="191" t="s">
        <v>176</v>
      </c>
      <c r="C5" s="191"/>
      <c r="D5" s="191"/>
      <c r="E5" s="191"/>
      <c r="F5" s="191"/>
      <c r="G5" s="191"/>
      <c r="H5" s="191"/>
      <c r="I5" s="191"/>
      <c r="L5" s="20"/>
      <c r="M5" s="20"/>
      <c r="N5" s="20"/>
    </row>
    <row r="6" spans="2:9" ht="5.25" customHeight="1">
      <c r="B6" s="65"/>
      <c r="C6" s="65"/>
      <c r="D6" s="65"/>
      <c r="E6" s="65"/>
      <c r="F6" s="65"/>
      <c r="G6" s="65"/>
      <c r="H6" s="65"/>
      <c r="I6" s="65"/>
    </row>
    <row r="7" spans="2:9" ht="15">
      <c r="B7" s="195" t="s">
        <v>2</v>
      </c>
      <c r="C7" s="196"/>
      <c r="D7" s="199" t="s">
        <v>19</v>
      </c>
      <c r="E7" s="200"/>
      <c r="F7" s="200"/>
      <c r="G7" s="200"/>
      <c r="H7" s="201"/>
      <c r="I7" s="202" t="s">
        <v>4</v>
      </c>
    </row>
    <row r="8" spans="2:9" ht="24">
      <c r="B8" s="195"/>
      <c r="C8" s="196"/>
      <c r="D8" s="59" t="s">
        <v>5</v>
      </c>
      <c r="E8" s="59" t="s">
        <v>6</v>
      </c>
      <c r="F8" s="59" t="s">
        <v>7</v>
      </c>
      <c r="G8" s="59" t="s">
        <v>8</v>
      </c>
      <c r="H8" s="59" t="s">
        <v>9</v>
      </c>
      <c r="I8" s="189"/>
    </row>
    <row r="9" spans="2:9" ht="15" customHeight="1">
      <c r="B9" s="197"/>
      <c r="C9" s="198"/>
      <c r="D9" s="59">
        <v>1</v>
      </c>
      <c r="E9" s="59">
        <v>2</v>
      </c>
      <c r="F9" s="59" t="s">
        <v>10</v>
      </c>
      <c r="G9" s="59">
        <v>4</v>
      </c>
      <c r="H9" s="59">
        <v>5</v>
      </c>
      <c r="I9" s="59" t="s">
        <v>11</v>
      </c>
    </row>
    <row r="10" spans="2:9" ht="19.5" customHeight="1">
      <c r="B10" s="192" t="s">
        <v>173</v>
      </c>
      <c r="C10" s="193"/>
      <c r="D10" s="84"/>
      <c r="E10" s="84"/>
      <c r="F10" s="84"/>
      <c r="G10" s="84"/>
      <c r="H10" s="84"/>
      <c r="I10" s="84"/>
    </row>
    <row r="11" spans="2:12" ht="15" customHeight="1">
      <c r="B11" s="99">
        <v>11</v>
      </c>
      <c r="C11" s="100" t="s">
        <v>127</v>
      </c>
      <c r="D11" s="84">
        <v>0</v>
      </c>
      <c r="E11" s="84">
        <v>0</v>
      </c>
      <c r="F11" s="84">
        <f>+D11+E11</f>
        <v>0</v>
      </c>
      <c r="G11" s="84">
        <v>0</v>
      </c>
      <c r="H11" s="84">
        <v>0</v>
      </c>
      <c r="I11" s="84">
        <f>+F11-G11</f>
        <v>0</v>
      </c>
      <c r="L11" s="21"/>
    </row>
    <row r="12" spans="2:12" ht="15" customHeight="1">
      <c r="B12" s="99"/>
      <c r="C12" s="100"/>
      <c r="D12" s="84"/>
      <c r="E12" s="101"/>
      <c r="F12" s="84"/>
      <c r="G12" s="84"/>
      <c r="H12" s="84"/>
      <c r="I12" s="84"/>
      <c r="L12" s="22"/>
    </row>
    <row r="13" spans="2:12" ht="19.5" customHeight="1">
      <c r="B13" s="99">
        <v>12</v>
      </c>
      <c r="C13" s="100" t="s">
        <v>167</v>
      </c>
      <c r="D13" s="84">
        <v>0</v>
      </c>
      <c r="E13" s="84">
        <v>0</v>
      </c>
      <c r="F13" s="84">
        <f>+D13+E13</f>
        <v>0</v>
      </c>
      <c r="G13" s="84">
        <v>0</v>
      </c>
      <c r="H13" s="84">
        <v>0</v>
      </c>
      <c r="I13" s="84">
        <f>+F13-G13</f>
        <v>0</v>
      </c>
      <c r="L13" s="23"/>
    </row>
    <row r="14" spans="2:12" ht="15" customHeight="1">
      <c r="B14" s="99"/>
      <c r="C14" s="100"/>
      <c r="D14" s="84"/>
      <c r="E14" s="84"/>
      <c r="F14" s="84"/>
      <c r="G14" s="84"/>
      <c r="H14" s="84"/>
      <c r="I14" s="84"/>
      <c r="L14" s="22"/>
    </row>
    <row r="15" spans="2:13" ht="15" customHeight="1">
      <c r="B15" s="99">
        <v>13</v>
      </c>
      <c r="C15" s="100" t="s">
        <v>170</v>
      </c>
      <c r="D15" s="84">
        <v>0</v>
      </c>
      <c r="E15" s="84">
        <v>0</v>
      </c>
      <c r="F15" s="84">
        <f>+D15+E15</f>
        <v>0</v>
      </c>
      <c r="G15" s="84">
        <v>0</v>
      </c>
      <c r="H15" s="84">
        <v>0</v>
      </c>
      <c r="I15" s="84">
        <f>+F15-G15</f>
        <v>0</v>
      </c>
      <c r="L15"/>
      <c r="M15"/>
    </row>
    <row r="16" spans="2:13" ht="19.5" customHeight="1">
      <c r="B16" s="99"/>
      <c r="C16" s="100"/>
      <c r="D16" s="84"/>
      <c r="E16" s="84"/>
      <c r="F16" s="84"/>
      <c r="G16" s="84"/>
      <c r="H16" s="84"/>
      <c r="I16" s="84"/>
      <c r="L16"/>
      <c r="M16"/>
    </row>
    <row r="17" spans="2:14" ht="15" customHeight="1">
      <c r="B17" s="99">
        <v>14</v>
      </c>
      <c r="C17" s="100" t="s">
        <v>168</v>
      </c>
      <c r="D17" s="84">
        <v>4198610</v>
      </c>
      <c r="E17" s="184">
        <v>-1773062.21</v>
      </c>
      <c r="F17" s="84">
        <f>SUM(D17:E17)</f>
        <v>2425547.79</v>
      </c>
      <c r="G17" s="84">
        <v>2425548.19</v>
      </c>
      <c r="H17" s="84">
        <v>1670294.68</v>
      </c>
      <c r="I17" s="84">
        <f>+F17-G17</f>
        <v>-0.39999999990686774</v>
      </c>
      <c r="L17"/>
      <c r="M17"/>
      <c r="N17" s="178"/>
    </row>
    <row r="18" spans="2:14" ht="15" customHeight="1">
      <c r="B18" s="99"/>
      <c r="C18" s="100"/>
      <c r="D18" s="84"/>
      <c r="E18" s="84"/>
      <c r="F18" s="84"/>
      <c r="G18" s="84"/>
      <c r="H18" s="84"/>
      <c r="I18" s="84"/>
      <c r="L18"/>
      <c r="M18"/>
      <c r="N18" s="178"/>
    </row>
    <row r="19" spans="2:14" ht="19.5" customHeight="1">
      <c r="B19" s="99">
        <v>15</v>
      </c>
      <c r="C19" s="100" t="s">
        <v>171</v>
      </c>
      <c r="D19" s="84">
        <v>0</v>
      </c>
      <c r="E19" s="84"/>
      <c r="F19" s="84">
        <f>+D19+E19</f>
        <v>0</v>
      </c>
      <c r="G19" s="84">
        <v>0</v>
      </c>
      <c r="H19" s="84">
        <v>0</v>
      </c>
      <c r="I19" s="84">
        <f>+F19-G19</f>
        <v>0</v>
      </c>
      <c r="L19"/>
      <c r="M19"/>
      <c r="N19" s="178"/>
    </row>
    <row r="20" spans="2:13" ht="15" customHeight="1">
      <c r="B20" s="99"/>
      <c r="C20" s="100"/>
      <c r="D20" s="84"/>
      <c r="E20" s="84"/>
      <c r="F20" s="84"/>
      <c r="G20" s="84"/>
      <c r="H20" s="84"/>
      <c r="I20" s="84"/>
      <c r="L20"/>
      <c r="M20"/>
    </row>
    <row r="21" spans="2:13" ht="15" customHeight="1">
      <c r="B21" s="99">
        <v>16</v>
      </c>
      <c r="C21" s="100" t="s">
        <v>172</v>
      </c>
      <c r="D21" s="84">
        <v>87346465</v>
      </c>
      <c r="E21" s="84">
        <v>7021359</v>
      </c>
      <c r="F21" s="84">
        <f>+D21+E21</f>
        <v>94367824</v>
      </c>
      <c r="G21" s="84">
        <v>94367824.43</v>
      </c>
      <c r="H21" s="84">
        <v>90200578.36</v>
      </c>
      <c r="I21" s="84">
        <f>+F21-G21</f>
        <v>-0.4300000071525574</v>
      </c>
      <c r="L21"/>
      <c r="M21"/>
    </row>
    <row r="22" spans="2:13" ht="19.5" customHeight="1">
      <c r="B22" s="99"/>
      <c r="C22" s="100"/>
      <c r="D22" s="84"/>
      <c r="E22" s="84"/>
      <c r="F22" s="84"/>
      <c r="G22" s="84"/>
      <c r="H22" s="84"/>
      <c r="I22" s="84"/>
      <c r="K22" s="179"/>
      <c r="L22" s="22"/>
      <c r="M22" s="178"/>
    </row>
    <row r="23" spans="2:14" ht="15" customHeight="1">
      <c r="B23" s="99">
        <v>17</v>
      </c>
      <c r="C23" s="100" t="s">
        <v>169</v>
      </c>
      <c r="D23" s="84">
        <v>0</v>
      </c>
      <c r="E23" s="84">
        <v>0</v>
      </c>
      <c r="F23" s="84">
        <f>+D23+E23</f>
        <v>0</v>
      </c>
      <c r="G23" s="84">
        <v>0</v>
      </c>
      <c r="H23" s="84">
        <v>0</v>
      </c>
      <c r="I23" s="84">
        <f>+F23-G23</f>
        <v>0</v>
      </c>
      <c r="J23" s="6"/>
      <c r="K23" s="179"/>
      <c r="L23" s="23"/>
      <c r="M23" s="178"/>
      <c r="N23" s="180"/>
    </row>
    <row r="24" spans="2:13" ht="15" customHeight="1">
      <c r="B24" s="99"/>
      <c r="C24" s="100"/>
      <c r="D24" s="84"/>
      <c r="E24" s="84"/>
      <c r="F24" s="84"/>
      <c r="G24" s="84"/>
      <c r="H24" s="84"/>
      <c r="I24" s="84"/>
      <c r="J24" s="6"/>
      <c r="L24" s="22"/>
      <c r="M24" s="178"/>
    </row>
    <row r="25" spans="2:12" ht="19.5" customHeight="1">
      <c r="B25" s="192" t="s">
        <v>174</v>
      </c>
      <c r="C25" s="217"/>
      <c r="D25" s="84"/>
      <c r="E25" s="84"/>
      <c r="F25" s="84"/>
      <c r="G25" s="84"/>
      <c r="H25" s="84"/>
      <c r="I25" s="84"/>
      <c r="J25" s="6"/>
      <c r="K25" s="58"/>
      <c r="L25" s="58"/>
    </row>
    <row r="26" spans="2:9" ht="15" customHeight="1">
      <c r="B26" s="99"/>
      <c r="C26" s="100"/>
      <c r="D26" s="84"/>
      <c r="E26" s="84"/>
      <c r="F26" s="84"/>
      <c r="G26" s="84"/>
      <c r="H26" s="84"/>
      <c r="I26" s="84"/>
    </row>
    <row r="27" spans="2:9" ht="15" customHeight="1">
      <c r="B27" s="99">
        <v>25</v>
      </c>
      <c r="C27" s="100" t="s">
        <v>171</v>
      </c>
      <c r="D27" s="84">
        <v>0</v>
      </c>
      <c r="E27" s="84">
        <v>0</v>
      </c>
      <c r="F27" s="84">
        <f>+D27+E27</f>
        <v>0</v>
      </c>
      <c r="G27" s="84">
        <v>0</v>
      </c>
      <c r="H27" s="84">
        <v>0</v>
      </c>
      <c r="I27" s="84">
        <f>+F27-G27</f>
        <v>0</v>
      </c>
    </row>
    <row r="28" spans="2:9" ht="19.5" customHeight="1">
      <c r="B28" s="99"/>
      <c r="C28" s="100"/>
      <c r="D28" s="84"/>
      <c r="E28" s="84"/>
      <c r="F28" s="84"/>
      <c r="G28" s="84"/>
      <c r="H28" s="84"/>
      <c r="I28" s="84"/>
    </row>
    <row r="29" spans="2:9" ht="15.75" customHeight="1">
      <c r="B29" s="99">
        <v>26</v>
      </c>
      <c r="C29" s="100" t="s">
        <v>172</v>
      </c>
      <c r="D29" s="84"/>
      <c r="E29" s="84"/>
      <c r="F29" s="84"/>
      <c r="G29" s="84"/>
      <c r="H29" s="84"/>
      <c r="I29" s="84"/>
    </row>
    <row r="30" spans="2:9" ht="17.25" customHeight="1">
      <c r="B30" s="99"/>
      <c r="C30" s="100"/>
      <c r="D30" s="84"/>
      <c r="E30" s="84"/>
      <c r="F30" s="84"/>
      <c r="G30" s="84"/>
      <c r="H30" s="84"/>
      <c r="I30" s="84"/>
    </row>
    <row r="31" spans="2:9" ht="15" customHeight="1">
      <c r="B31" s="99">
        <v>27</v>
      </c>
      <c r="C31" s="100" t="s">
        <v>166</v>
      </c>
      <c r="D31" s="84">
        <v>0</v>
      </c>
      <c r="E31" s="84">
        <v>0</v>
      </c>
      <c r="F31" s="84">
        <f>+D31+E31</f>
        <v>0</v>
      </c>
      <c r="G31" s="84">
        <v>0</v>
      </c>
      <c r="H31" s="84">
        <v>0</v>
      </c>
      <c r="I31" s="84">
        <f>+F31-G31</f>
        <v>0</v>
      </c>
    </row>
    <row r="32" spans="2:9" ht="15" customHeight="1">
      <c r="B32" s="99"/>
      <c r="C32" s="100"/>
      <c r="D32" s="84"/>
      <c r="E32" s="84"/>
      <c r="F32" s="84"/>
      <c r="G32" s="84"/>
      <c r="H32" s="84"/>
      <c r="I32" s="84"/>
    </row>
    <row r="33" spans="2:9" ht="15">
      <c r="B33" s="99"/>
      <c r="C33" s="100"/>
      <c r="D33" s="84"/>
      <c r="E33" s="84"/>
      <c r="F33" s="84"/>
      <c r="G33" s="84"/>
      <c r="H33" s="84"/>
      <c r="I33" s="84"/>
    </row>
    <row r="34" spans="2:9" ht="15">
      <c r="B34" s="99"/>
      <c r="C34" s="100"/>
      <c r="D34" s="84"/>
      <c r="E34" s="84"/>
      <c r="F34" s="84"/>
      <c r="G34" s="84"/>
      <c r="H34" s="84"/>
      <c r="I34" s="84"/>
    </row>
    <row r="35" spans="2:9" ht="15">
      <c r="B35" s="99"/>
      <c r="C35" s="100"/>
      <c r="D35" s="84"/>
      <c r="E35" s="84"/>
      <c r="F35" s="84"/>
      <c r="G35" s="84"/>
      <c r="H35" s="84"/>
      <c r="I35" s="84"/>
    </row>
    <row r="36" spans="2:9" ht="15">
      <c r="B36" s="99"/>
      <c r="C36" s="100"/>
      <c r="D36" s="84"/>
      <c r="E36" s="84"/>
      <c r="F36" s="84"/>
      <c r="G36" s="84"/>
      <c r="H36" s="84"/>
      <c r="I36" s="84"/>
    </row>
    <row r="37" spans="2:9" ht="15">
      <c r="B37" s="86"/>
      <c r="C37" s="87" t="s">
        <v>128</v>
      </c>
      <c r="D37" s="88">
        <f aca="true" t="shared" si="0" ref="D37:I37">SUM(D10:D31)</f>
        <v>91545075</v>
      </c>
      <c r="E37" s="88">
        <f t="shared" si="0"/>
        <v>5248296.79</v>
      </c>
      <c r="F37" s="88">
        <f t="shared" si="0"/>
        <v>96793371.79</v>
      </c>
      <c r="G37" s="88">
        <f t="shared" si="0"/>
        <v>96793372.62</v>
      </c>
      <c r="H37" s="88">
        <f t="shared" si="0"/>
        <v>91870873.04</v>
      </c>
      <c r="I37" s="186">
        <f t="shared" si="0"/>
        <v>-0.8300000070594251</v>
      </c>
    </row>
  </sheetData>
  <sheetProtection/>
  <mergeCells count="10">
    <mergeCell ref="B25:C25"/>
    <mergeCell ref="B10:C10"/>
    <mergeCell ref="B4:I4"/>
    <mergeCell ref="B1:I1"/>
    <mergeCell ref="B3:I3"/>
    <mergeCell ref="B5:I5"/>
    <mergeCell ref="B7:C9"/>
    <mergeCell ref="D7:H7"/>
    <mergeCell ref="I7:I8"/>
    <mergeCell ref="B2:I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86" r:id="rId2"/>
  <headerFooter>
    <oddFooter>&amp;R&amp;8Presupuestaria/ &amp;P  de &amp;N</oddFooter>
  </headerFooter>
  <ignoredErrors>
    <ignoredError sqref="D37:H37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SheetLayoutView="100" zoomScalePageLayoutView="0" workbookViewId="0" topLeftCell="A1">
      <selection activeCell="A2" sqref="A2:E2"/>
    </sheetView>
  </sheetViews>
  <sheetFormatPr defaultColWidth="11.421875" defaultRowHeight="15"/>
  <cols>
    <col min="1" max="1" width="25.7109375" style="15" customWidth="1"/>
    <col min="2" max="2" width="26.7109375" style="15" customWidth="1"/>
    <col min="3" max="5" width="25.7109375" style="15" customWidth="1"/>
    <col min="6" max="7" width="11.421875" style="15" customWidth="1"/>
    <col min="8" max="9" width="17.140625" style="15" customWidth="1"/>
    <col min="10" max="10" width="17.8515625" style="15" customWidth="1"/>
    <col min="11" max="16384" width="11.421875" style="15" customWidth="1"/>
  </cols>
  <sheetData>
    <row r="1" spans="1:9" ht="15" customHeight="1">
      <c r="A1" s="221" t="s">
        <v>177</v>
      </c>
      <c r="B1" s="221"/>
      <c r="C1" s="221"/>
      <c r="D1" s="221"/>
      <c r="E1" s="221"/>
      <c r="F1" s="218"/>
      <c r="G1" s="218"/>
      <c r="H1" s="218"/>
      <c r="I1" s="42"/>
    </row>
    <row r="2" spans="1:9" ht="15" customHeight="1">
      <c r="A2" s="191" t="s">
        <v>191</v>
      </c>
      <c r="B2" s="191"/>
      <c r="C2" s="191"/>
      <c r="D2" s="191"/>
      <c r="E2" s="191"/>
      <c r="F2" s="177"/>
      <c r="G2" s="177"/>
      <c r="H2" s="177"/>
      <c r="I2" s="42"/>
    </row>
    <row r="3" spans="1:9" ht="15" customHeight="1">
      <c r="A3" s="221" t="s">
        <v>139</v>
      </c>
      <c r="B3" s="221"/>
      <c r="C3" s="221"/>
      <c r="D3" s="221"/>
      <c r="E3" s="221"/>
      <c r="F3" s="43"/>
      <c r="G3" s="42"/>
      <c r="H3" s="42"/>
      <c r="I3" s="42"/>
    </row>
    <row r="4" spans="1:9" ht="15" customHeight="1">
      <c r="A4" s="191" t="s">
        <v>176</v>
      </c>
      <c r="B4" s="191"/>
      <c r="C4" s="191"/>
      <c r="D4" s="191"/>
      <c r="E4" s="191"/>
      <c r="F4" s="43"/>
      <c r="G4" s="42"/>
      <c r="H4" s="42"/>
      <c r="I4" s="42"/>
    </row>
    <row r="5" spans="1:9" ht="6.75" customHeight="1" thickBot="1">
      <c r="A5" s="102"/>
      <c r="B5" s="102"/>
      <c r="C5" s="102"/>
      <c r="D5" s="102"/>
      <c r="E5" s="102"/>
      <c r="F5" s="44"/>
      <c r="G5" s="42"/>
      <c r="H5" s="42"/>
      <c r="I5" s="42"/>
    </row>
    <row r="6" spans="1:9" ht="15" customHeight="1" thickBot="1">
      <c r="A6" s="222" t="s">
        <v>140</v>
      </c>
      <c r="B6" s="222"/>
      <c r="C6" s="103" t="s">
        <v>141</v>
      </c>
      <c r="D6" s="103" t="s">
        <v>142</v>
      </c>
      <c r="E6" s="103" t="s">
        <v>143</v>
      </c>
      <c r="F6" s="42"/>
      <c r="G6" s="42"/>
      <c r="H6" s="42"/>
      <c r="I6" s="42"/>
    </row>
    <row r="7" spans="1:9" ht="15" customHeight="1" thickBot="1">
      <c r="A7" s="222"/>
      <c r="B7" s="222"/>
      <c r="C7" s="103" t="s">
        <v>144</v>
      </c>
      <c r="D7" s="103" t="s">
        <v>145</v>
      </c>
      <c r="E7" s="103" t="s">
        <v>146</v>
      </c>
      <c r="F7" s="42"/>
      <c r="G7" s="42"/>
      <c r="H7" s="42"/>
      <c r="I7" s="42"/>
    </row>
    <row r="8" spans="1:9" ht="15" customHeight="1" thickBot="1">
      <c r="A8" s="223" t="s">
        <v>147</v>
      </c>
      <c r="B8" s="224"/>
      <c r="C8" s="224"/>
      <c r="D8" s="224"/>
      <c r="E8" s="225"/>
      <c r="F8" s="42"/>
      <c r="G8" s="42"/>
      <c r="H8" s="42"/>
      <c r="I8" s="42"/>
    </row>
    <row r="9" spans="1:9" ht="24.75" customHeight="1">
      <c r="A9" s="104" t="s">
        <v>148</v>
      </c>
      <c r="B9" s="105"/>
      <c r="C9" s="106">
        <v>0</v>
      </c>
      <c r="D9" s="106">
        <v>0</v>
      </c>
      <c r="E9" s="107">
        <f aca="true" t="shared" si="0" ref="E9:E15">C9-D9</f>
        <v>0</v>
      </c>
      <c r="F9" s="42"/>
      <c r="G9" s="42"/>
      <c r="H9" s="42"/>
      <c r="I9" s="42"/>
    </row>
    <row r="10" spans="1:9" ht="24.75" customHeight="1">
      <c r="A10" s="108" t="s">
        <v>148</v>
      </c>
      <c r="B10" s="109"/>
      <c r="C10" s="110">
        <v>0</v>
      </c>
      <c r="D10" s="110">
        <v>0</v>
      </c>
      <c r="E10" s="111">
        <f t="shared" si="0"/>
        <v>0</v>
      </c>
      <c r="F10" s="42"/>
      <c r="G10" s="42"/>
      <c r="H10" s="42"/>
      <c r="I10" s="42"/>
    </row>
    <row r="11" spans="1:9" ht="24.75" customHeight="1">
      <c r="A11" s="108" t="s">
        <v>148</v>
      </c>
      <c r="B11" s="109"/>
      <c r="C11" s="110">
        <v>0</v>
      </c>
      <c r="D11" s="110">
        <v>0</v>
      </c>
      <c r="E11" s="111">
        <f t="shared" si="0"/>
        <v>0</v>
      </c>
      <c r="F11" s="42"/>
      <c r="G11" s="42"/>
      <c r="H11" s="42"/>
      <c r="I11" s="42"/>
    </row>
    <row r="12" spans="1:9" ht="24.75" customHeight="1">
      <c r="A12" s="108" t="s">
        <v>148</v>
      </c>
      <c r="B12" s="109"/>
      <c r="C12" s="110">
        <v>0</v>
      </c>
      <c r="D12" s="110">
        <v>0</v>
      </c>
      <c r="E12" s="111">
        <f t="shared" si="0"/>
        <v>0</v>
      </c>
      <c r="F12" s="42"/>
      <c r="G12" s="42"/>
      <c r="H12" s="42"/>
      <c r="I12" s="42"/>
    </row>
    <row r="13" spans="1:10" ht="24.75" customHeight="1">
      <c r="A13" s="108" t="s">
        <v>148</v>
      </c>
      <c r="B13" s="109"/>
      <c r="C13" s="110">
        <v>0</v>
      </c>
      <c r="D13" s="110">
        <v>0</v>
      </c>
      <c r="E13" s="111">
        <f t="shared" si="0"/>
        <v>0</v>
      </c>
      <c r="F13" s="42"/>
      <c r="G13" s="42"/>
      <c r="H13" s="45"/>
      <c r="I13" s="45"/>
      <c r="J13" s="16"/>
    </row>
    <row r="14" spans="1:10" ht="24.75" customHeight="1">
      <c r="A14" s="108" t="s">
        <v>148</v>
      </c>
      <c r="B14" s="109"/>
      <c r="C14" s="110">
        <v>0</v>
      </c>
      <c r="D14" s="110">
        <v>0</v>
      </c>
      <c r="E14" s="111">
        <f t="shared" si="0"/>
        <v>0</v>
      </c>
      <c r="F14" s="42"/>
      <c r="G14" s="42"/>
      <c r="H14" s="45"/>
      <c r="I14" s="45"/>
      <c r="J14" s="16"/>
    </row>
    <row r="15" spans="1:10" ht="24.75" customHeight="1">
      <c r="A15" s="108" t="s">
        <v>148</v>
      </c>
      <c r="B15" s="109"/>
      <c r="C15" s="110">
        <v>0</v>
      </c>
      <c r="D15" s="110">
        <v>0</v>
      </c>
      <c r="E15" s="111">
        <f t="shared" si="0"/>
        <v>0</v>
      </c>
      <c r="F15" s="42"/>
      <c r="G15" s="42"/>
      <c r="H15" s="46"/>
      <c r="I15" s="46"/>
      <c r="J15" s="16"/>
    </row>
    <row r="16" spans="1:10" ht="16.5" customHeight="1">
      <c r="A16" s="226" t="s">
        <v>150</v>
      </c>
      <c r="B16" s="226"/>
      <c r="C16" s="112">
        <f>SUM(C9:C15)</f>
        <v>0</v>
      </c>
      <c r="D16" s="112">
        <f>SUM(D9:D15)</f>
        <v>0</v>
      </c>
      <c r="E16" s="113">
        <f>SUM(E9:E15)</f>
        <v>0</v>
      </c>
      <c r="F16" s="42"/>
      <c r="G16" s="42"/>
      <c r="H16" s="46"/>
      <c r="I16" s="46"/>
      <c r="J16" s="16"/>
    </row>
    <row r="17" spans="1:10" ht="16.5" customHeight="1">
      <c r="A17" s="227" t="s">
        <v>151</v>
      </c>
      <c r="B17" s="228"/>
      <c r="C17" s="228"/>
      <c r="D17" s="228"/>
      <c r="E17" s="229"/>
      <c r="F17" s="42"/>
      <c r="G17" s="42"/>
      <c r="H17" s="46"/>
      <c r="I17" s="46"/>
      <c r="J17" s="17"/>
    </row>
    <row r="18" spans="1:10" ht="24.75" customHeight="1">
      <c r="A18" s="114" t="s">
        <v>152</v>
      </c>
      <c r="B18" s="115"/>
      <c r="C18" s="116">
        <v>0</v>
      </c>
      <c r="D18" s="116">
        <v>0</v>
      </c>
      <c r="E18" s="117">
        <f aca="true" t="shared" si="1" ref="E18:E24">C18-D18</f>
        <v>0</v>
      </c>
      <c r="F18" s="42"/>
      <c r="G18" s="42"/>
      <c r="H18" s="46"/>
      <c r="I18" s="46"/>
      <c r="J18" s="17"/>
    </row>
    <row r="19" spans="1:10" ht="24.75" customHeight="1">
      <c r="A19" s="108" t="s">
        <v>153</v>
      </c>
      <c r="B19" s="109"/>
      <c r="C19" s="110">
        <v>0</v>
      </c>
      <c r="D19" s="110">
        <v>0</v>
      </c>
      <c r="E19" s="111">
        <f t="shared" si="1"/>
        <v>0</v>
      </c>
      <c r="F19" s="42"/>
      <c r="G19" s="42"/>
      <c r="H19" s="46"/>
      <c r="I19" s="46"/>
      <c r="J19" s="18"/>
    </row>
    <row r="20" spans="1:10" ht="24.75" customHeight="1">
      <c r="A20" s="108" t="s">
        <v>153</v>
      </c>
      <c r="B20" s="109"/>
      <c r="C20" s="110">
        <v>0</v>
      </c>
      <c r="D20" s="110">
        <v>0</v>
      </c>
      <c r="E20" s="111">
        <f t="shared" si="1"/>
        <v>0</v>
      </c>
      <c r="F20" s="42"/>
      <c r="G20" s="42"/>
      <c r="H20" s="46"/>
      <c r="I20" s="46"/>
      <c r="J20" s="18"/>
    </row>
    <row r="21" spans="1:9" ht="24.75" customHeight="1">
      <c r="A21" s="108" t="s">
        <v>153</v>
      </c>
      <c r="B21" s="109"/>
      <c r="C21" s="110">
        <v>0</v>
      </c>
      <c r="D21" s="110">
        <v>0</v>
      </c>
      <c r="E21" s="111">
        <f t="shared" si="1"/>
        <v>0</v>
      </c>
      <c r="F21" s="42"/>
      <c r="G21" s="42"/>
      <c r="H21" s="42"/>
      <c r="I21" s="42"/>
    </row>
    <row r="22" spans="1:9" ht="24.75" customHeight="1">
      <c r="A22" s="108" t="s">
        <v>153</v>
      </c>
      <c r="B22" s="109"/>
      <c r="C22" s="110">
        <v>0</v>
      </c>
      <c r="D22" s="110">
        <v>0</v>
      </c>
      <c r="E22" s="111">
        <f t="shared" si="1"/>
        <v>0</v>
      </c>
      <c r="F22" s="47"/>
      <c r="G22" s="42"/>
      <c r="H22" s="42"/>
      <c r="I22" s="42"/>
    </row>
    <row r="23" spans="1:9" ht="24.75" customHeight="1">
      <c r="A23" s="108" t="s">
        <v>153</v>
      </c>
      <c r="B23" s="109"/>
      <c r="C23" s="110">
        <v>0</v>
      </c>
      <c r="D23" s="110">
        <v>0</v>
      </c>
      <c r="E23" s="111">
        <f t="shared" si="1"/>
        <v>0</v>
      </c>
      <c r="F23" s="42"/>
      <c r="G23" s="42"/>
      <c r="H23" s="42"/>
      <c r="I23" s="42"/>
    </row>
    <row r="24" spans="1:9" ht="24.75" customHeight="1">
      <c r="A24" s="108" t="s">
        <v>153</v>
      </c>
      <c r="B24" s="109"/>
      <c r="C24" s="110">
        <v>0</v>
      </c>
      <c r="D24" s="110">
        <v>0</v>
      </c>
      <c r="E24" s="111">
        <f t="shared" si="1"/>
        <v>0</v>
      </c>
      <c r="F24" s="42"/>
      <c r="G24" s="42"/>
      <c r="H24" s="42"/>
      <c r="I24" s="42"/>
    </row>
    <row r="25" spans="1:9" ht="15.75" customHeight="1">
      <c r="A25" s="108"/>
      <c r="B25" s="109"/>
      <c r="C25" s="110"/>
      <c r="D25" s="118" t="s">
        <v>149</v>
      </c>
      <c r="E25" s="119" t="s">
        <v>149</v>
      </c>
      <c r="F25" s="42"/>
      <c r="G25" s="42"/>
      <c r="H25" s="42"/>
      <c r="I25" s="42"/>
    </row>
    <row r="26" spans="1:9" ht="15.75" customHeight="1">
      <c r="A26" s="230" t="s">
        <v>154</v>
      </c>
      <c r="B26" s="231"/>
      <c r="C26" s="113">
        <f>SUM(C18:C25)</f>
        <v>0</v>
      </c>
      <c r="D26" s="113">
        <f>SUM(D18:D25)</f>
        <v>0</v>
      </c>
      <c r="E26" s="113">
        <f>C26-D26</f>
        <v>0</v>
      </c>
      <c r="F26" s="42"/>
      <c r="G26" s="42"/>
      <c r="H26" s="42"/>
      <c r="I26" s="42"/>
    </row>
    <row r="27" spans="1:9" ht="15">
      <c r="A27" s="232"/>
      <c r="B27" s="233"/>
      <c r="C27" s="111"/>
      <c r="D27" s="118"/>
      <c r="E27" s="111" t="s">
        <v>149</v>
      </c>
      <c r="F27" s="42"/>
      <c r="G27" s="42"/>
      <c r="H27" s="42"/>
      <c r="I27" s="42"/>
    </row>
    <row r="28" spans="1:9" ht="15">
      <c r="A28" s="219" t="s">
        <v>155</v>
      </c>
      <c r="B28" s="220"/>
      <c r="C28" s="120">
        <f>C16+C26</f>
        <v>0</v>
      </c>
      <c r="D28" s="120">
        <f>D16+D26</f>
        <v>0</v>
      </c>
      <c r="E28" s="121">
        <f>C28-D28</f>
        <v>0</v>
      </c>
      <c r="F28" s="42"/>
      <c r="G28" s="42"/>
      <c r="H28" s="42"/>
      <c r="I28" s="42"/>
    </row>
    <row r="29" spans="1:9" ht="15">
      <c r="A29" s="76"/>
      <c r="B29" s="76"/>
      <c r="C29" s="76"/>
      <c r="D29" s="76"/>
      <c r="E29" s="76"/>
      <c r="F29" s="42"/>
      <c r="G29" s="42"/>
      <c r="H29" s="42"/>
      <c r="I29" s="42"/>
    </row>
    <row r="30" spans="2:9" ht="15">
      <c r="B30" s="42"/>
      <c r="C30" s="42"/>
      <c r="D30" s="42"/>
      <c r="E30" s="42"/>
      <c r="F30" s="42"/>
      <c r="G30" s="42"/>
      <c r="H30" s="42"/>
      <c r="I30" s="42"/>
    </row>
    <row r="31" spans="2:9" ht="15">
      <c r="B31" s="42"/>
      <c r="C31" s="42"/>
      <c r="D31" s="42"/>
      <c r="E31" s="42"/>
      <c r="F31" s="42"/>
      <c r="G31" s="42"/>
      <c r="H31" s="42"/>
      <c r="I31" s="42"/>
    </row>
    <row r="32" spans="2:9" ht="15">
      <c r="B32" s="42"/>
      <c r="C32" s="42"/>
      <c r="D32" s="42"/>
      <c r="E32" s="42"/>
      <c r="F32" s="42"/>
      <c r="G32" s="42"/>
      <c r="H32" s="42"/>
      <c r="I32" s="42"/>
    </row>
    <row r="33" spans="2:9" ht="15">
      <c r="B33" s="42"/>
      <c r="C33" s="42"/>
      <c r="D33" s="42"/>
      <c r="E33" s="42"/>
      <c r="F33" s="42"/>
      <c r="G33" s="42"/>
      <c r="H33" s="42"/>
      <c r="I33" s="42"/>
    </row>
  </sheetData>
  <sheetProtection/>
  <mergeCells count="13">
    <mergeCell ref="A26:B26"/>
    <mergeCell ref="A27:B27"/>
    <mergeCell ref="A2:E2"/>
    <mergeCell ref="F1:H1"/>
    <mergeCell ref="A28:B28"/>
    <mergeCell ref="A1:E1"/>
    <mergeCell ref="A3:E3"/>
    <mergeCell ref="A4:E4"/>
    <mergeCell ref="A6:B6"/>
    <mergeCell ref="A7:B7"/>
    <mergeCell ref="A8:E8"/>
    <mergeCell ref="A16:B16"/>
    <mergeCell ref="A17:E17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1" r:id="rId2"/>
  <headerFooter>
    <oddFooter>&amp;R&amp;8Presupuestaria/ &amp;P 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="85" zoomScaleNormal="85" zoomScaleSheetLayoutView="85" zoomScalePageLayoutView="0" workbookViewId="0" topLeftCell="A1">
      <selection activeCell="E22" sqref="E22"/>
    </sheetView>
  </sheetViews>
  <sheetFormatPr defaultColWidth="11.421875" defaultRowHeight="15"/>
  <cols>
    <col min="1" max="1" width="60.7109375" style="2" customWidth="1"/>
    <col min="2" max="3" width="35.7109375" style="2" customWidth="1"/>
    <col min="4" max="16384" width="11.421875" style="2" customWidth="1"/>
  </cols>
  <sheetData>
    <row r="1" spans="1:9" ht="16.5" customHeight="1">
      <c r="A1" s="234" t="s">
        <v>177</v>
      </c>
      <c r="B1" s="234"/>
      <c r="C1" s="234"/>
      <c r="D1" s="34"/>
      <c r="E1" s="34"/>
      <c r="F1" s="35"/>
      <c r="G1" s="35"/>
      <c r="H1" s="35"/>
      <c r="I1" s="36"/>
    </row>
    <row r="2" spans="1:9" ht="16.5" customHeight="1">
      <c r="A2" s="191" t="s">
        <v>191</v>
      </c>
      <c r="B2" s="191"/>
      <c r="C2" s="191"/>
      <c r="D2" s="177"/>
      <c r="E2" s="177"/>
      <c r="F2" s="177"/>
      <c r="G2" s="177"/>
      <c r="H2" s="177"/>
      <c r="I2" s="36"/>
    </row>
    <row r="3" spans="1:9" ht="16.5" customHeight="1">
      <c r="A3" s="235" t="s">
        <v>156</v>
      </c>
      <c r="B3" s="235"/>
      <c r="C3" s="235"/>
      <c r="D3" s="35"/>
      <c r="E3" s="35"/>
      <c r="F3" s="35"/>
      <c r="G3" s="35"/>
      <c r="H3" s="35"/>
      <c r="I3" s="36"/>
    </row>
    <row r="4" spans="1:9" ht="16.5" customHeight="1">
      <c r="A4" s="235" t="s">
        <v>176</v>
      </c>
      <c r="B4" s="235"/>
      <c r="C4" s="235"/>
      <c r="D4" s="35"/>
      <c r="E4" s="35"/>
      <c r="F4" s="35"/>
      <c r="G4" s="35"/>
      <c r="H4" s="35"/>
      <c r="I4" s="36"/>
    </row>
    <row r="5" spans="1:9" ht="4.5" customHeight="1" thickBot="1">
      <c r="A5" s="239"/>
      <c r="B5" s="239"/>
      <c r="C5" s="239"/>
      <c r="D5" s="26"/>
      <c r="E5" s="26"/>
      <c r="F5" s="26"/>
      <c r="G5" s="26"/>
      <c r="H5" s="26"/>
      <c r="I5" s="26"/>
    </row>
    <row r="6" spans="1:9" ht="15" customHeight="1" thickBot="1">
      <c r="A6" s="122" t="s">
        <v>140</v>
      </c>
      <c r="B6" s="122" t="s">
        <v>8</v>
      </c>
      <c r="C6" s="122" t="s">
        <v>9</v>
      </c>
      <c r="D6" s="37"/>
      <c r="E6" s="37"/>
      <c r="F6" s="37"/>
      <c r="G6" s="37"/>
      <c r="H6" s="37"/>
      <c r="I6" s="37"/>
    </row>
    <row r="7" spans="1:9" ht="15" customHeight="1" thickBot="1">
      <c r="A7" s="240" t="s">
        <v>147</v>
      </c>
      <c r="B7" s="241"/>
      <c r="C7" s="242"/>
      <c r="D7" s="37"/>
      <c r="E7" s="37"/>
      <c r="F7" s="37"/>
      <c r="G7" s="37"/>
      <c r="H7" s="37"/>
      <c r="I7" s="37"/>
    </row>
    <row r="8" spans="1:9" ht="9.75" customHeight="1">
      <c r="A8" s="24"/>
      <c r="B8" s="24"/>
      <c r="C8" s="25"/>
      <c r="D8" s="37"/>
      <c r="E8" s="37"/>
      <c r="F8" s="37"/>
      <c r="G8" s="37"/>
      <c r="H8" s="37"/>
      <c r="I8" s="37"/>
    </row>
    <row r="9" spans="1:9" ht="24.75" customHeight="1">
      <c r="A9" s="123" t="s">
        <v>148</v>
      </c>
      <c r="B9" s="124">
        <v>0</v>
      </c>
      <c r="C9" s="124">
        <v>0</v>
      </c>
      <c r="D9" s="37"/>
      <c r="E9" s="37"/>
      <c r="F9" s="37"/>
      <c r="G9" s="37"/>
      <c r="H9" s="37"/>
      <c r="I9" s="37"/>
    </row>
    <row r="10" spans="1:9" ht="24.75" customHeight="1">
      <c r="A10" s="123" t="s">
        <v>148</v>
      </c>
      <c r="B10" s="124">
        <v>0</v>
      </c>
      <c r="C10" s="124">
        <v>0</v>
      </c>
      <c r="D10" s="37"/>
      <c r="E10" s="37"/>
      <c r="F10" s="37"/>
      <c r="G10" s="37"/>
      <c r="H10" s="37"/>
      <c r="I10" s="37"/>
    </row>
    <row r="11" spans="1:9" ht="24.75" customHeight="1">
      <c r="A11" s="123" t="s">
        <v>148</v>
      </c>
      <c r="B11" s="124">
        <v>0</v>
      </c>
      <c r="C11" s="124">
        <v>0</v>
      </c>
      <c r="D11" s="37"/>
      <c r="E11" s="37"/>
      <c r="F11" s="37"/>
      <c r="G11" s="37"/>
      <c r="H11" s="37"/>
      <c r="I11" s="37"/>
    </row>
    <row r="12" spans="1:9" ht="24.75" customHeight="1">
      <c r="A12" s="123" t="s">
        <v>148</v>
      </c>
      <c r="B12" s="124">
        <v>0</v>
      </c>
      <c r="C12" s="124">
        <v>0</v>
      </c>
      <c r="D12" s="37"/>
      <c r="E12" s="37"/>
      <c r="F12" s="37"/>
      <c r="G12" s="37"/>
      <c r="H12" s="37"/>
      <c r="I12" s="37"/>
    </row>
    <row r="13" spans="1:9" ht="24.75" customHeight="1">
      <c r="A13" s="123" t="s">
        <v>148</v>
      </c>
      <c r="B13" s="124">
        <v>0</v>
      </c>
      <c r="C13" s="124">
        <v>0</v>
      </c>
      <c r="D13" s="37"/>
      <c r="E13" s="37"/>
      <c r="F13" s="37"/>
      <c r="G13" s="37"/>
      <c r="H13" s="37"/>
      <c r="I13" s="37"/>
    </row>
    <row r="14" spans="1:9" ht="24.75" customHeight="1">
      <c r="A14" s="123" t="s">
        <v>148</v>
      </c>
      <c r="B14" s="124">
        <v>0</v>
      </c>
      <c r="C14" s="124">
        <v>0</v>
      </c>
      <c r="D14" s="37"/>
      <c r="E14" s="37"/>
      <c r="F14" s="37"/>
      <c r="G14" s="37"/>
      <c r="H14" s="37"/>
      <c r="I14" s="37"/>
    </row>
    <row r="15" spans="1:9" ht="24.75" customHeight="1">
      <c r="A15" s="123" t="s">
        <v>148</v>
      </c>
      <c r="B15" s="124">
        <v>0</v>
      </c>
      <c r="C15" s="124">
        <v>0</v>
      </c>
      <c r="D15" s="37"/>
      <c r="E15" s="37"/>
      <c r="F15" s="37"/>
      <c r="G15" s="37"/>
      <c r="H15" s="37"/>
      <c r="I15" s="37"/>
    </row>
    <row r="16" spans="1:9" ht="24.75" customHeight="1">
      <c r="A16" s="125" t="s">
        <v>157</v>
      </c>
      <c r="B16" s="126">
        <f>SUM(B8:B15)</f>
        <v>0</v>
      </c>
      <c r="C16" s="126">
        <f>SUM(C8:C15)</f>
        <v>0</v>
      </c>
      <c r="D16" s="37"/>
      <c r="E16" s="37"/>
      <c r="F16" s="37"/>
      <c r="G16" s="37"/>
      <c r="H16" s="37"/>
      <c r="I16" s="37"/>
    </row>
    <row r="17" spans="1:9" ht="16.5" customHeight="1">
      <c r="A17" s="127"/>
      <c r="B17" s="127"/>
      <c r="C17" s="127"/>
      <c r="D17" s="37"/>
      <c r="E17" s="37"/>
      <c r="F17" s="37"/>
      <c r="G17" s="37"/>
      <c r="H17" s="37"/>
      <c r="I17" s="37"/>
    </row>
    <row r="18" spans="1:9" ht="16.5" customHeight="1">
      <c r="A18" s="236" t="s">
        <v>151</v>
      </c>
      <c r="B18" s="237"/>
      <c r="C18" s="238"/>
      <c r="D18" s="37"/>
      <c r="E18" s="37"/>
      <c r="F18" s="37"/>
      <c r="G18" s="37"/>
      <c r="H18" s="37"/>
      <c r="I18" s="37"/>
    </row>
    <row r="19" spans="1:9" ht="4.5" customHeight="1">
      <c r="A19" s="38"/>
      <c r="B19" s="38"/>
      <c r="C19" s="39"/>
      <c r="D19" s="37"/>
      <c r="E19" s="37"/>
      <c r="F19" s="37"/>
      <c r="G19" s="37"/>
      <c r="H19" s="37"/>
      <c r="I19" s="37"/>
    </row>
    <row r="20" spans="1:9" ht="24.75" customHeight="1">
      <c r="A20" s="123" t="s">
        <v>152</v>
      </c>
      <c r="B20" s="124">
        <v>0</v>
      </c>
      <c r="C20" s="124">
        <v>0</v>
      </c>
      <c r="D20" s="37"/>
      <c r="E20" s="37"/>
      <c r="F20" s="37"/>
      <c r="G20" s="37"/>
      <c r="H20" s="37"/>
      <c r="I20" s="37"/>
    </row>
    <row r="21" spans="1:9" ht="24.75" customHeight="1">
      <c r="A21" s="123" t="s">
        <v>153</v>
      </c>
      <c r="B21" s="124">
        <v>0</v>
      </c>
      <c r="C21" s="124">
        <v>0</v>
      </c>
      <c r="D21" s="37"/>
      <c r="E21" s="37"/>
      <c r="F21" s="37"/>
      <c r="G21" s="37"/>
      <c r="H21" s="37"/>
      <c r="I21" s="37"/>
    </row>
    <row r="22" spans="1:9" ht="24.75" customHeight="1">
      <c r="A22" s="123" t="s">
        <v>153</v>
      </c>
      <c r="B22" s="124">
        <v>0</v>
      </c>
      <c r="C22" s="124">
        <v>0</v>
      </c>
      <c r="D22" s="37"/>
      <c r="E22" s="37"/>
      <c r="F22" s="37"/>
      <c r="G22" s="37"/>
      <c r="H22" s="37"/>
      <c r="I22" s="37"/>
    </row>
    <row r="23" spans="1:9" ht="24.75" customHeight="1">
      <c r="A23" s="123" t="s">
        <v>153</v>
      </c>
      <c r="B23" s="124">
        <v>0</v>
      </c>
      <c r="C23" s="124">
        <v>0</v>
      </c>
      <c r="D23" s="37"/>
      <c r="E23" s="37"/>
      <c r="F23" s="37"/>
      <c r="G23" s="37"/>
      <c r="H23" s="37"/>
      <c r="I23" s="37"/>
    </row>
    <row r="24" spans="1:9" ht="24.75" customHeight="1">
      <c r="A24" s="123" t="s">
        <v>153</v>
      </c>
      <c r="B24" s="124">
        <v>0</v>
      </c>
      <c r="C24" s="124">
        <v>0</v>
      </c>
      <c r="D24" s="37"/>
      <c r="E24" s="37"/>
      <c r="F24" s="37"/>
      <c r="G24" s="37"/>
      <c r="H24" s="37"/>
      <c r="I24" s="37"/>
    </row>
    <row r="25" spans="1:9" ht="24.75" customHeight="1">
      <c r="A25" s="123" t="s">
        <v>153</v>
      </c>
      <c r="B25" s="124">
        <v>0</v>
      </c>
      <c r="C25" s="124">
        <v>0</v>
      </c>
      <c r="D25" s="37"/>
      <c r="E25" s="37"/>
      <c r="F25" s="37"/>
      <c r="G25" s="37"/>
      <c r="H25" s="37"/>
      <c r="I25" s="37"/>
    </row>
    <row r="26" spans="1:9" ht="24.75" customHeight="1">
      <c r="A26" s="123" t="s">
        <v>153</v>
      </c>
      <c r="B26" s="124">
        <v>0</v>
      </c>
      <c r="C26" s="124">
        <v>0</v>
      </c>
      <c r="D26" s="37"/>
      <c r="E26" s="37"/>
      <c r="F26" s="37"/>
      <c r="G26" s="37"/>
      <c r="H26" s="37"/>
      <c r="I26" s="37"/>
    </row>
    <row r="27" spans="1:9" ht="12">
      <c r="A27" s="123"/>
      <c r="B27" s="124"/>
      <c r="C27" s="124"/>
      <c r="D27" s="37"/>
      <c r="E27" s="37"/>
      <c r="F27" s="37"/>
      <c r="G27" s="37"/>
      <c r="H27" s="37"/>
      <c r="I27" s="37"/>
    </row>
    <row r="28" spans="1:9" ht="12">
      <c r="A28" s="125" t="s">
        <v>158</v>
      </c>
      <c r="B28" s="126">
        <f>SUM(B19:B27)</f>
        <v>0</v>
      </c>
      <c r="C28" s="126">
        <f>SUM(C19:C27)</f>
        <v>0</v>
      </c>
      <c r="D28" s="37"/>
      <c r="E28" s="37"/>
      <c r="F28" s="37"/>
      <c r="G28" s="37"/>
      <c r="H28" s="37"/>
      <c r="I28" s="37"/>
    </row>
    <row r="29" spans="1:9" ht="12">
      <c r="A29" s="123"/>
      <c r="B29" s="124"/>
      <c r="C29" s="124"/>
      <c r="D29" s="37"/>
      <c r="E29" s="37"/>
      <c r="F29" s="37"/>
      <c r="G29" s="37"/>
      <c r="H29" s="37"/>
      <c r="I29" s="37"/>
    </row>
    <row r="30" spans="1:9" ht="12">
      <c r="A30" s="128" t="s">
        <v>155</v>
      </c>
      <c r="B30" s="129">
        <f>+B16+B28</f>
        <v>0</v>
      </c>
      <c r="C30" s="129">
        <f>+C16+C28</f>
        <v>0</v>
      </c>
      <c r="D30" s="37"/>
      <c r="E30" s="37"/>
      <c r="F30" s="37"/>
      <c r="G30" s="37"/>
      <c r="H30" s="37"/>
      <c r="I30" s="37"/>
    </row>
    <row r="31" spans="2:9" ht="11.25">
      <c r="B31" s="37"/>
      <c r="C31" s="37"/>
      <c r="D31" s="37"/>
      <c r="E31" s="37"/>
      <c r="F31" s="37"/>
      <c r="G31" s="37"/>
      <c r="H31" s="37"/>
      <c r="I31" s="37"/>
    </row>
    <row r="32" spans="2:9" ht="11.25">
      <c r="B32" s="40"/>
      <c r="C32" s="37"/>
      <c r="D32" s="37"/>
      <c r="E32" s="37"/>
      <c r="F32" s="37"/>
      <c r="G32" s="37"/>
      <c r="H32" s="37"/>
      <c r="I32" s="37"/>
    </row>
    <row r="33" spans="2:9" ht="11.25">
      <c r="B33" s="41"/>
      <c r="C33" s="37"/>
      <c r="D33" s="37"/>
      <c r="E33" s="37"/>
      <c r="F33" s="37"/>
      <c r="G33" s="37"/>
      <c r="H33" s="37"/>
      <c r="I33" s="37"/>
    </row>
  </sheetData>
  <sheetProtection/>
  <mergeCells count="7">
    <mergeCell ref="A1:C1"/>
    <mergeCell ref="A4:C4"/>
    <mergeCell ref="A18:C18"/>
    <mergeCell ref="A3:C3"/>
    <mergeCell ref="A5:C5"/>
    <mergeCell ref="A7:C7"/>
    <mergeCell ref="A2:C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89" r:id="rId2"/>
  <headerFooter>
    <oddFooter>&amp;R&amp;8Presupuestaria/ &amp;P 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Normal="130" zoomScaleSheetLayoutView="100" zoomScalePageLayoutView="0" workbookViewId="0" topLeftCell="B1">
      <selection activeCell="G14" sqref="G14"/>
    </sheetView>
  </sheetViews>
  <sheetFormatPr defaultColWidth="11.421875" defaultRowHeight="15"/>
  <cols>
    <col min="1" max="1" width="2.57421875" style="1" customWidth="1"/>
    <col min="2" max="2" width="8.00390625" style="2" customWidth="1"/>
    <col min="3" max="3" width="45.8515625" style="2" customWidth="1"/>
    <col min="4" max="9" width="13.140625" style="2" customWidth="1"/>
    <col min="10" max="10" width="3.00390625" style="0" customWidth="1"/>
  </cols>
  <sheetData>
    <row r="1" spans="2:9" ht="15">
      <c r="B1" s="191" t="s">
        <v>175</v>
      </c>
      <c r="C1" s="191"/>
      <c r="D1" s="191"/>
      <c r="E1" s="191"/>
      <c r="F1" s="191"/>
      <c r="G1" s="191"/>
      <c r="H1" s="191"/>
      <c r="I1" s="191"/>
    </row>
    <row r="2" spans="2:9" ht="15">
      <c r="B2" s="191" t="s">
        <v>191</v>
      </c>
      <c r="C2" s="191"/>
      <c r="D2" s="191"/>
      <c r="E2" s="191"/>
      <c r="F2" s="191"/>
      <c r="G2" s="191"/>
      <c r="H2" s="191"/>
      <c r="I2" s="191"/>
    </row>
    <row r="3" spans="2:9" ht="15">
      <c r="B3" s="191" t="s">
        <v>0</v>
      </c>
      <c r="C3" s="191"/>
      <c r="D3" s="191"/>
      <c r="E3" s="191"/>
      <c r="F3" s="191"/>
      <c r="G3" s="191"/>
      <c r="H3" s="191"/>
      <c r="I3" s="191"/>
    </row>
    <row r="4" spans="2:9" ht="15">
      <c r="B4" s="191" t="s">
        <v>179</v>
      </c>
      <c r="C4" s="191"/>
      <c r="D4" s="191"/>
      <c r="E4" s="191"/>
      <c r="F4" s="191"/>
      <c r="G4" s="191"/>
      <c r="H4" s="191"/>
      <c r="I4" s="191"/>
    </row>
    <row r="5" spans="2:9" s="1" customFormat="1" ht="15">
      <c r="B5" s="191" t="s">
        <v>176</v>
      </c>
      <c r="C5" s="191"/>
      <c r="D5" s="191"/>
      <c r="E5" s="191"/>
      <c r="F5" s="191"/>
      <c r="G5" s="191"/>
      <c r="H5" s="191"/>
      <c r="I5" s="191"/>
    </row>
    <row r="6" spans="2:9" ht="6.75" customHeight="1">
      <c r="B6" s="90"/>
      <c r="C6" s="90"/>
      <c r="D6" s="90"/>
      <c r="E6" s="90"/>
      <c r="F6" s="90"/>
      <c r="G6" s="90"/>
      <c r="H6" s="90"/>
      <c r="I6" s="90"/>
    </row>
    <row r="7" spans="2:9" ht="15">
      <c r="B7" s="187" t="s">
        <v>2</v>
      </c>
      <c r="C7" s="187"/>
      <c r="D7" s="189" t="s">
        <v>3</v>
      </c>
      <c r="E7" s="189"/>
      <c r="F7" s="189"/>
      <c r="G7" s="189"/>
      <c r="H7" s="189"/>
      <c r="I7" s="189" t="s">
        <v>4</v>
      </c>
    </row>
    <row r="8" spans="2:9" ht="24">
      <c r="B8" s="188"/>
      <c r="C8" s="188"/>
      <c r="D8" s="60" t="s">
        <v>5</v>
      </c>
      <c r="E8" s="60" t="s">
        <v>6</v>
      </c>
      <c r="F8" s="60" t="s">
        <v>7</v>
      </c>
      <c r="G8" s="60" t="s">
        <v>8</v>
      </c>
      <c r="H8" s="60" t="s">
        <v>9</v>
      </c>
      <c r="I8" s="190"/>
    </row>
    <row r="9" spans="2:9" ht="15">
      <c r="B9" s="188"/>
      <c r="C9" s="188"/>
      <c r="D9" s="60">
        <v>1</v>
      </c>
      <c r="E9" s="60">
        <v>2</v>
      </c>
      <c r="F9" s="60" t="s">
        <v>10</v>
      </c>
      <c r="G9" s="60">
        <v>4</v>
      </c>
      <c r="H9" s="60">
        <v>5</v>
      </c>
      <c r="I9" s="60" t="s">
        <v>11</v>
      </c>
    </row>
    <row r="10" spans="2:9" ht="15" customHeight="1">
      <c r="B10" s="51"/>
      <c r="C10" s="52"/>
      <c r="D10" s="53"/>
      <c r="E10" s="53"/>
      <c r="F10" s="53"/>
      <c r="G10" s="53"/>
      <c r="H10" s="53"/>
      <c r="I10" s="53"/>
    </row>
    <row r="11" spans="2:9" ht="15" customHeight="1">
      <c r="B11" s="134"/>
      <c r="C11" s="135"/>
      <c r="D11" s="136"/>
      <c r="E11" s="136"/>
      <c r="F11" s="136"/>
      <c r="G11" s="136"/>
      <c r="H11" s="136"/>
      <c r="I11" s="136"/>
    </row>
    <row r="12" spans="1:9" s="131" customFormat="1" ht="36.75" customHeight="1">
      <c r="A12" s="130"/>
      <c r="B12" s="137">
        <v>1000</v>
      </c>
      <c r="C12" s="74" t="s">
        <v>178</v>
      </c>
      <c r="D12" s="75">
        <v>46389291</v>
      </c>
      <c r="E12" s="75">
        <v>3886178</v>
      </c>
      <c r="F12" s="75">
        <f aca="true" t="shared" si="0" ref="F12:F20">D12+E12</f>
        <v>50275469</v>
      </c>
      <c r="G12" s="75">
        <v>50275469</v>
      </c>
      <c r="H12" s="75">
        <v>47524707</v>
      </c>
      <c r="I12" s="75">
        <f aca="true" t="shared" si="1" ref="I12:I20">F12-G12</f>
        <v>0</v>
      </c>
    </row>
    <row r="13" spans="1:9" s="131" customFormat="1" ht="36" customHeight="1">
      <c r="A13" s="130"/>
      <c r="B13" s="137">
        <v>2000</v>
      </c>
      <c r="C13" s="74" t="s">
        <v>28</v>
      </c>
      <c r="D13" s="75">
        <v>11971339</v>
      </c>
      <c r="E13" s="182">
        <v>-2535542</v>
      </c>
      <c r="F13" s="75">
        <f t="shared" si="0"/>
        <v>9435797</v>
      </c>
      <c r="G13" s="75">
        <v>9435797</v>
      </c>
      <c r="H13" s="75">
        <v>8808787</v>
      </c>
      <c r="I13" s="75">
        <f t="shared" si="1"/>
        <v>0</v>
      </c>
    </row>
    <row r="14" spans="1:9" s="131" customFormat="1" ht="37.5" customHeight="1">
      <c r="A14" s="130"/>
      <c r="B14" s="137">
        <v>3000</v>
      </c>
      <c r="C14" s="74" t="s">
        <v>38</v>
      </c>
      <c r="D14" s="75">
        <v>19165835</v>
      </c>
      <c r="E14" s="182">
        <v>-6138282</v>
      </c>
      <c r="F14" s="75">
        <f t="shared" si="0"/>
        <v>13027553</v>
      </c>
      <c r="G14" s="75">
        <v>13027552.55</v>
      </c>
      <c r="H14" s="75">
        <v>12228776</v>
      </c>
      <c r="I14" s="75">
        <f t="shared" si="1"/>
        <v>0.44999999925494194</v>
      </c>
    </row>
    <row r="15" spans="1:9" s="131" customFormat="1" ht="40.5" customHeight="1">
      <c r="A15" s="130"/>
      <c r="B15" s="137">
        <v>4000</v>
      </c>
      <c r="C15" s="74" t="s">
        <v>49</v>
      </c>
      <c r="D15" s="75">
        <v>14018610</v>
      </c>
      <c r="E15" s="75">
        <v>9916984</v>
      </c>
      <c r="F15" s="75">
        <f t="shared" si="0"/>
        <v>23935594</v>
      </c>
      <c r="G15" s="75">
        <v>23935594</v>
      </c>
      <c r="H15" s="75">
        <v>23207824</v>
      </c>
      <c r="I15" s="75">
        <f t="shared" si="1"/>
        <v>0</v>
      </c>
    </row>
    <row r="16" spans="1:9" s="131" customFormat="1" ht="33.75" customHeight="1">
      <c r="A16" s="130"/>
      <c r="B16" s="137">
        <v>5000</v>
      </c>
      <c r="C16" s="74" t="s">
        <v>58</v>
      </c>
      <c r="D16" s="75">
        <v>0</v>
      </c>
      <c r="E16" s="75">
        <v>118960</v>
      </c>
      <c r="F16" s="75">
        <f t="shared" si="0"/>
        <v>118960</v>
      </c>
      <c r="G16" s="75">
        <v>118960</v>
      </c>
      <c r="H16" s="75">
        <v>100740</v>
      </c>
      <c r="I16" s="75">
        <f t="shared" si="1"/>
        <v>0</v>
      </c>
    </row>
    <row r="17" spans="1:9" s="131" customFormat="1" ht="34.5" customHeight="1">
      <c r="A17" s="130"/>
      <c r="B17" s="137">
        <v>6000</v>
      </c>
      <c r="C17" s="74" t="s">
        <v>68</v>
      </c>
      <c r="D17" s="75">
        <v>0</v>
      </c>
      <c r="E17" s="75">
        <v>0</v>
      </c>
      <c r="F17" s="75">
        <f t="shared" si="0"/>
        <v>0</v>
      </c>
      <c r="G17" s="75">
        <v>0</v>
      </c>
      <c r="H17" s="75">
        <v>0</v>
      </c>
      <c r="I17" s="75">
        <f t="shared" si="1"/>
        <v>0</v>
      </c>
    </row>
    <row r="18" spans="1:9" s="131" customFormat="1" ht="36.75" customHeight="1">
      <c r="A18" s="130"/>
      <c r="B18" s="137">
        <v>7000</v>
      </c>
      <c r="C18" s="74" t="s">
        <v>73</v>
      </c>
      <c r="D18" s="75">
        <v>0</v>
      </c>
      <c r="E18" s="75">
        <v>0</v>
      </c>
      <c r="F18" s="75">
        <f t="shared" si="0"/>
        <v>0</v>
      </c>
      <c r="G18" s="75">
        <v>0</v>
      </c>
      <c r="H18" s="75">
        <v>0</v>
      </c>
      <c r="I18" s="75">
        <f t="shared" si="1"/>
        <v>0</v>
      </c>
    </row>
    <row r="19" spans="1:9" s="131" customFormat="1" ht="36" customHeight="1">
      <c r="A19" s="130"/>
      <c r="B19" s="137">
        <v>8000</v>
      </c>
      <c r="C19" s="74" t="s">
        <v>81</v>
      </c>
      <c r="D19" s="75">
        <v>0</v>
      </c>
      <c r="E19" s="75">
        <v>0</v>
      </c>
      <c r="F19" s="75">
        <f t="shared" si="0"/>
        <v>0</v>
      </c>
      <c r="G19" s="75">
        <v>0</v>
      </c>
      <c r="H19" s="75">
        <v>0</v>
      </c>
      <c r="I19" s="75">
        <f t="shared" si="1"/>
        <v>0</v>
      </c>
    </row>
    <row r="20" spans="1:9" s="131" customFormat="1" ht="32.25" customHeight="1">
      <c r="A20" s="130"/>
      <c r="B20" s="137">
        <v>9000</v>
      </c>
      <c r="C20" s="74" t="s">
        <v>84</v>
      </c>
      <c r="D20" s="75">
        <v>0</v>
      </c>
      <c r="E20" s="75">
        <v>0</v>
      </c>
      <c r="F20" s="75">
        <f t="shared" si="0"/>
        <v>0</v>
      </c>
      <c r="G20" s="75">
        <v>0</v>
      </c>
      <c r="H20" s="75">
        <v>0</v>
      </c>
      <c r="I20" s="75">
        <f t="shared" si="1"/>
        <v>0</v>
      </c>
    </row>
    <row r="21" spans="2:9" ht="15" customHeight="1">
      <c r="B21" s="137"/>
      <c r="C21" s="74"/>
      <c r="D21" s="75"/>
      <c r="E21" s="75"/>
      <c r="F21" s="75"/>
      <c r="G21" s="75"/>
      <c r="H21" s="75"/>
      <c r="I21" s="75"/>
    </row>
    <row r="22" spans="2:9" ht="15" customHeight="1">
      <c r="B22" s="137"/>
      <c r="C22" s="74"/>
      <c r="D22" s="75"/>
      <c r="E22" s="75"/>
      <c r="F22" s="75"/>
      <c r="G22" s="75"/>
      <c r="H22" s="75"/>
      <c r="I22" s="75"/>
    </row>
    <row r="23" spans="1:9" s="4" customFormat="1" ht="15" customHeight="1">
      <c r="A23" s="3"/>
      <c r="B23" s="138"/>
      <c r="C23" s="78"/>
      <c r="D23" s="79"/>
      <c r="E23" s="79"/>
      <c r="F23" s="79"/>
      <c r="G23" s="79"/>
      <c r="H23" s="79"/>
      <c r="I23" s="79"/>
    </row>
    <row r="24" spans="2:9" ht="15">
      <c r="B24" s="138"/>
      <c r="C24" s="78" t="s">
        <v>17</v>
      </c>
      <c r="D24" s="80">
        <f aca="true" t="shared" si="2" ref="D24:I24">SUM(D12:D23)</f>
        <v>91545075</v>
      </c>
      <c r="E24" s="80">
        <f t="shared" si="2"/>
        <v>5248298</v>
      </c>
      <c r="F24" s="80">
        <f t="shared" si="2"/>
        <v>96793373</v>
      </c>
      <c r="G24" s="80">
        <f t="shared" si="2"/>
        <v>96793372.55</v>
      </c>
      <c r="H24" s="80">
        <f t="shared" si="2"/>
        <v>91870834</v>
      </c>
      <c r="I24" s="80">
        <f t="shared" si="2"/>
        <v>0.44999999925494194</v>
      </c>
    </row>
    <row r="25" spans="2:9" ht="15">
      <c r="B25" s="37"/>
      <c r="C25" s="37"/>
      <c r="D25" s="41"/>
      <c r="E25" s="132" t="s">
        <v>180</v>
      </c>
      <c r="F25" s="41"/>
      <c r="G25" s="41"/>
      <c r="H25" s="41"/>
      <c r="I25" s="41"/>
    </row>
    <row r="26" spans="4:9" ht="15">
      <c r="D26" s="5"/>
      <c r="E26" s="5"/>
      <c r="F26" s="5"/>
      <c r="G26" s="5"/>
      <c r="H26" s="5"/>
      <c r="I26" s="5"/>
    </row>
    <row r="28" spans="4:9" ht="15">
      <c r="D28" s="5"/>
      <c r="E28" s="5"/>
      <c r="F28" s="5"/>
      <c r="G28" s="5"/>
      <c r="H28" s="5"/>
      <c r="I28" s="5"/>
    </row>
    <row r="44" spans="5:7" ht="15">
      <c r="E44" s="173"/>
      <c r="F44" s="174"/>
      <c r="G44" s="174"/>
    </row>
    <row r="45" spans="5:7" ht="15">
      <c r="E45" s="173"/>
      <c r="F45" s="174"/>
      <c r="G45" s="174"/>
    </row>
    <row r="46" spans="5:7" ht="15">
      <c r="E46" s="173"/>
      <c r="F46" s="174"/>
      <c r="G46" s="175"/>
    </row>
    <row r="47" spans="5:7" ht="15">
      <c r="E47" s="173"/>
      <c r="F47" s="174"/>
      <c r="G47" s="174"/>
    </row>
    <row r="48" spans="5:7" ht="15">
      <c r="E48" s="173"/>
      <c r="F48" s="175"/>
      <c r="G48" s="174"/>
    </row>
  </sheetData>
  <sheetProtection/>
  <mergeCells count="8"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2" r:id="rId2"/>
  <headerFooter>
    <oddFooter>&amp;R&amp;8Presupuestaria/ &amp;P 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view="pageBreakPreview" zoomScale="115" zoomScaleSheetLayoutView="115" zoomScalePageLayoutView="0" workbookViewId="0" topLeftCell="A1">
      <selection activeCell="E37" sqref="E37"/>
    </sheetView>
  </sheetViews>
  <sheetFormatPr defaultColWidth="11.421875" defaultRowHeight="15"/>
  <cols>
    <col min="1" max="1" width="2.421875" style="1" customWidth="1"/>
    <col min="2" max="2" width="4.57421875" style="2" customWidth="1"/>
    <col min="3" max="3" width="57.28125" style="2" customWidth="1"/>
    <col min="4" max="9" width="12.7109375" style="2" customWidth="1"/>
  </cols>
  <sheetData>
    <row r="1" spans="2:9" ht="15">
      <c r="B1" s="191" t="s">
        <v>175</v>
      </c>
      <c r="C1" s="191"/>
      <c r="D1" s="191"/>
      <c r="E1" s="191"/>
      <c r="F1" s="191"/>
      <c r="G1" s="191"/>
      <c r="H1" s="191"/>
      <c r="I1" s="191"/>
    </row>
    <row r="2" spans="2:9" ht="15">
      <c r="B2" s="191" t="s">
        <v>191</v>
      </c>
      <c r="C2" s="191"/>
      <c r="D2" s="191"/>
      <c r="E2" s="191"/>
      <c r="F2" s="191"/>
      <c r="G2" s="191"/>
      <c r="H2" s="191"/>
      <c r="I2" s="191"/>
    </row>
    <row r="3" spans="2:9" ht="15">
      <c r="B3" s="191" t="s">
        <v>0</v>
      </c>
      <c r="C3" s="191"/>
      <c r="D3" s="191"/>
      <c r="E3" s="191"/>
      <c r="F3" s="191"/>
      <c r="G3" s="191"/>
      <c r="H3" s="191"/>
      <c r="I3" s="191"/>
    </row>
    <row r="4" spans="2:9" ht="15">
      <c r="B4" s="191" t="s">
        <v>18</v>
      </c>
      <c r="C4" s="191"/>
      <c r="D4" s="191"/>
      <c r="E4" s="191"/>
      <c r="F4" s="191"/>
      <c r="G4" s="191"/>
      <c r="H4" s="191"/>
      <c r="I4" s="191"/>
    </row>
    <row r="5" spans="2:9" s="1" customFormat="1" ht="15">
      <c r="B5" s="191" t="s">
        <v>176</v>
      </c>
      <c r="C5" s="191"/>
      <c r="D5" s="191"/>
      <c r="E5" s="191"/>
      <c r="F5" s="191"/>
      <c r="G5" s="191"/>
      <c r="H5" s="191"/>
      <c r="I5" s="191"/>
    </row>
    <row r="6" spans="2:9" ht="9" customHeight="1">
      <c r="B6" s="65"/>
      <c r="C6" s="65"/>
      <c r="D6" s="65"/>
      <c r="E6" s="65"/>
      <c r="F6" s="65"/>
      <c r="G6" s="65"/>
      <c r="H6" s="65"/>
      <c r="I6" s="65"/>
    </row>
    <row r="7" spans="2:9" ht="15">
      <c r="B7" s="187" t="s">
        <v>2</v>
      </c>
      <c r="C7" s="187"/>
      <c r="D7" s="189" t="s">
        <v>19</v>
      </c>
      <c r="E7" s="189"/>
      <c r="F7" s="189"/>
      <c r="G7" s="189"/>
      <c r="H7" s="189"/>
      <c r="I7" s="189" t="s">
        <v>4</v>
      </c>
    </row>
    <row r="8" spans="2:9" ht="33.75" customHeight="1">
      <c r="B8" s="188"/>
      <c r="C8" s="188"/>
      <c r="D8" s="59" t="s">
        <v>5</v>
      </c>
      <c r="E8" s="59" t="s">
        <v>6</v>
      </c>
      <c r="F8" s="59" t="s">
        <v>7</v>
      </c>
      <c r="G8" s="59" t="s">
        <v>8</v>
      </c>
      <c r="H8" s="59" t="s">
        <v>9</v>
      </c>
      <c r="I8" s="190"/>
    </row>
    <row r="9" spans="2:15" ht="13.5" customHeight="1">
      <c r="B9" s="188"/>
      <c r="C9" s="188"/>
      <c r="D9" s="59">
        <v>1</v>
      </c>
      <c r="E9" s="59">
        <v>2</v>
      </c>
      <c r="F9" s="59" t="s">
        <v>10</v>
      </c>
      <c r="G9" s="59">
        <v>4</v>
      </c>
      <c r="H9" s="59">
        <v>5</v>
      </c>
      <c r="I9" s="59" t="s">
        <v>11</v>
      </c>
      <c r="J9" s="6"/>
      <c r="K9" s="6"/>
      <c r="L9" s="6"/>
      <c r="M9" s="6"/>
      <c r="N9" s="6"/>
      <c r="O9" s="6"/>
    </row>
    <row r="10" spans="2:9" ht="13.5" customHeight="1">
      <c r="B10" s="192" t="s">
        <v>20</v>
      </c>
      <c r="C10" s="193"/>
      <c r="D10" s="81">
        <f>SUM(D11:D17)</f>
        <v>46389291</v>
      </c>
      <c r="E10" s="81">
        <f>SUM(E11:E17)</f>
        <v>3886178</v>
      </c>
      <c r="F10" s="81">
        <f>D10+E10</f>
        <v>50275469</v>
      </c>
      <c r="G10" s="81">
        <f>SUM(G11:G17)</f>
        <v>50275469</v>
      </c>
      <c r="H10" s="81">
        <f>SUM(H11:H17)</f>
        <v>47524707</v>
      </c>
      <c r="I10" s="81">
        <f>F10-G10</f>
        <v>0</v>
      </c>
    </row>
    <row r="11" spans="2:9" ht="13.5" customHeight="1">
      <c r="B11" s="82"/>
      <c r="C11" s="83" t="s">
        <v>21</v>
      </c>
      <c r="D11" s="75">
        <v>12882554</v>
      </c>
      <c r="E11" s="183">
        <v>-415975</v>
      </c>
      <c r="F11" s="75">
        <f aca="true" t="shared" si="0" ref="F11:F37">D11+E11</f>
        <v>12466579</v>
      </c>
      <c r="G11" s="75">
        <v>12466579</v>
      </c>
      <c r="H11" s="75">
        <v>12470875</v>
      </c>
      <c r="I11" s="75">
        <f aca="true" t="shared" si="1" ref="I11:I37">F11-G11</f>
        <v>0</v>
      </c>
    </row>
    <row r="12" spans="2:9" ht="13.5" customHeight="1">
      <c r="B12" s="82"/>
      <c r="C12" s="83" t="s">
        <v>22</v>
      </c>
      <c r="D12" s="75">
        <v>180000</v>
      </c>
      <c r="E12" s="183">
        <v>-180000</v>
      </c>
      <c r="F12" s="75">
        <f t="shared" si="0"/>
        <v>0</v>
      </c>
      <c r="G12" s="75">
        <v>0</v>
      </c>
      <c r="H12" s="75">
        <v>0</v>
      </c>
      <c r="I12" s="75">
        <f t="shared" si="1"/>
        <v>0</v>
      </c>
    </row>
    <row r="13" spans="2:9" ht="13.5" customHeight="1">
      <c r="B13" s="82"/>
      <c r="C13" s="83" t="s">
        <v>23</v>
      </c>
      <c r="D13" s="75">
        <v>4226568</v>
      </c>
      <c r="E13" s="183">
        <v>-291826</v>
      </c>
      <c r="F13" s="75">
        <f t="shared" si="0"/>
        <v>3934742</v>
      </c>
      <c r="G13" s="75">
        <v>3934742</v>
      </c>
      <c r="H13" s="75">
        <v>3934742</v>
      </c>
      <c r="I13" s="75">
        <f t="shared" si="1"/>
        <v>0</v>
      </c>
    </row>
    <row r="14" spans="2:9" ht="13.5" customHeight="1">
      <c r="B14" s="82"/>
      <c r="C14" s="83" t="s">
        <v>24</v>
      </c>
      <c r="D14" s="75">
        <v>14797470</v>
      </c>
      <c r="E14" s="75">
        <v>267572</v>
      </c>
      <c r="F14" s="75">
        <f t="shared" si="0"/>
        <v>15065042</v>
      </c>
      <c r="G14" s="75">
        <v>15065042</v>
      </c>
      <c r="H14" s="75">
        <v>12945437</v>
      </c>
      <c r="I14" s="75">
        <f t="shared" si="1"/>
        <v>0</v>
      </c>
    </row>
    <row r="15" spans="2:9" ht="13.5" customHeight="1">
      <c r="B15" s="82"/>
      <c r="C15" s="83" t="s">
        <v>25</v>
      </c>
      <c r="D15" s="75">
        <v>12538909</v>
      </c>
      <c r="E15" s="75">
        <v>5525898</v>
      </c>
      <c r="F15" s="75">
        <f t="shared" si="0"/>
        <v>18064807</v>
      </c>
      <c r="G15" s="75">
        <v>18064807</v>
      </c>
      <c r="H15" s="75">
        <v>17429354</v>
      </c>
      <c r="I15" s="75">
        <f t="shared" si="1"/>
        <v>0</v>
      </c>
    </row>
    <row r="16" spans="2:9" ht="13.5" customHeight="1">
      <c r="B16" s="82"/>
      <c r="C16" s="83" t="s">
        <v>26</v>
      </c>
      <c r="D16" s="75">
        <v>0</v>
      </c>
      <c r="E16" s="75">
        <v>0</v>
      </c>
      <c r="F16" s="75">
        <f t="shared" si="0"/>
        <v>0</v>
      </c>
      <c r="G16" s="75">
        <v>0</v>
      </c>
      <c r="H16" s="75">
        <v>0</v>
      </c>
      <c r="I16" s="75">
        <f t="shared" si="1"/>
        <v>0</v>
      </c>
    </row>
    <row r="17" spans="2:15" ht="13.5" customHeight="1">
      <c r="B17" s="82"/>
      <c r="C17" s="83" t="s">
        <v>27</v>
      </c>
      <c r="D17" s="75">
        <v>1763790</v>
      </c>
      <c r="E17" s="183">
        <v>-1019491</v>
      </c>
      <c r="F17" s="75">
        <f t="shared" si="0"/>
        <v>744299</v>
      </c>
      <c r="G17" s="75">
        <v>744299</v>
      </c>
      <c r="H17" s="75">
        <v>744299</v>
      </c>
      <c r="I17" s="75">
        <f t="shared" si="1"/>
        <v>0</v>
      </c>
      <c r="J17" s="6"/>
      <c r="K17" s="6"/>
      <c r="L17" s="6"/>
      <c r="M17" s="6"/>
      <c r="N17" s="6"/>
      <c r="O17" s="6"/>
    </row>
    <row r="18" spans="2:9" ht="13.5" customHeight="1">
      <c r="B18" s="192" t="s">
        <v>28</v>
      </c>
      <c r="C18" s="193"/>
      <c r="D18" s="84">
        <f>SUM(D19:D27)</f>
        <v>11971339</v>
      </c>
      <c r="E18" s="184">
        <v>-2535542</v>
      </c>
      <c r="F18" s="84">
        <f>D18+E18-1</f>
        <v>9435796</v>
      </c>
      <c r="G18" s="84">
        <f>SUM(G19:G27)</f>
        <v>9435796.26</v>
      </c>
      <c r="H18" s="84">
        <f>SUM(H19:H27)</f>
        <v>8808787</v>
      </c>
      <c r="I18" s="84">
        <f>F18-G18</f>
        <v>-0.2599999997764826</v>
      </c>
    </row>
    <row r="19" spans="2:9" ht="18.75" customHeight="1">
      <c r="B19" s="85"/>
      <c r="C19" s="83" t="s">
        <v>29</v>
      </c>
      <c r="D19" s="75">
        <v>1245821</v>
      </c>
      <c r="E19" s="75">
        <v>720815</v>
      </c>
      <c r="F19" s="75">
        <f t="shared" si="0"/>
        <v>1966636</v>
      </c>
      <c r="G19" s="75">
        <v>1966636</v>
      </c>
      <c r="H19" s="75">
        <v>1752971</v>
      </c>
      <c r="I19" s="75">
        <f t="shared" si="1"/>
        <v>0</v>
      </c>
    </row>
    <row r="20" spans="2:9" ht="13.5" customHeight="1">
      <c r="B20" s="85"/>
      <c r="C20" s="83" t="s">
        <v>30</v>
      </c>
      <c r="D20" s="75">
        <v>14712</v>
      </c>
      <c r="E20" s="75">
        <v>1115029</v>
      </c>
      <c r="F20" s="75">
        <f t="shared" si="0"/>
        <v>1129741</v>
      </c>
      <c r="G20" s="75">
        <v>1129741.26</v>
      </c>
      <c r="H20" s="75">
        <v>1105933</v>
      </c>
      <c r="I20" s="75">
        <f t="shared" si="1"/>
        <v>-0.2600000000093132</v>
      </c>
    </row>
    <row r="21" spans="2:9" ht="13.5" customHeight="1">
      <c r="B21" s="85"/>
      <c r="C21" s="83" t="s">
        <v>31</v>
      </c>
      <c r="D21" s="75">
        <v>0</v>
      </c>
      <c r="E21" s="75">
        <v>66851</v>
      </c>
      <c r="F21" s="75">
        <f t="shared" si="0"/>
        <v>66851</v>
      </c>
      <c r="G21" s="75">
        <v>66851</v>
      </c>
      <c r="H21" s="75">
        <v>66851</v>
      </c>
      <c r="I21" s="75">
        <f t="shared" si="1"/>
        <v>0</v>
      </c>
    </row>
    <row r="22" spans="2:9" ht="13.5" customHeight="1">
      <c r="B22" s="85"/>
      <c r="C22" s="83" t="s">
        <v>32</v>
      </c>
      <c r="D22" s="75">
        <v>6223232</v>
      </c>
      <c r="E22" s="183">
        <v>-5430925</v>
      </c>
      <c r="F22" s="75">
        <f t="shared" si="0"/>
        <v>792307</v>
      </c>
      <c r="G22" s="75">
        <v>792307</v>
      </c>
      <c r="H22" s="75">
        <v>579813</v>
      </c>
      <c r="I22" s="75">
        <f t="shared" si="1"/>
        <v>0</v>
      </c>
    </row>
    <row r="23" spans="2:9" ht="13.5" customHeight="1">
      <c r="B23" s="85"/>
      <c r="C23" s="83" t="s">
        <v>33</v>
      </c>
      <c r="D23" s="75">
        <v>1975058</v>
      </c>
      <c r="E23" s="183">
        <v>-1343344</v>
      </c>
      <c r="F23" s="75">
        <f t="shared" si="0"/>
        <v>631714</v>
      </c>
      <c r="G23" s="75">
        <v>631714</v>
      </c>
      <c r="H23" s="75">
        <v>469314</v>
      </c>
      <c r="I23" s="75">
        <f t="shared" si="1"/>
        <v>0</v>
      </c>
    </row>
    <row r="24" spans="2:9" ht="13.5" customHeight="1">
      <c r="B24" s="85"/>
      <c r="C24" s="83" t="s">
        <v>34</v>
      </c>
      <c r="D24" s="75">
        <v>2213760</v>
      </c>
      <c r="E24" s="183">
        <v>-981598</v>
      </c>
      <c r="F24" s="75">
        <f t="shared" si="0"/>
        <v>1232162</v>
      </c>
      <c r="G24" s="75">
        <v>1232162</v>
      </c>
      <c r="H24" s="75">
        <v>1231862</v>
      </c>
      <c r="I24" s="75">
        <f t="shared" si="1"/>
        <v>0</v>
      </c>
    </row>
    <row r="25" spans="2:9" ht="13.5" customHeight="1">
      <c r="B25" s="85"/>
      <c r="C25" s="83" t="s">
        <v>35</v>
      </c>
      <c r="D25" s="75">
        <v>0</v>
      </c>
      <c r="E25" s="75">
        <v>3472769</v>
      </c>
      <c r="F25" s="75">
        <f t="shared" si="0"/>
        <v>3472769</v>
      </c>
      <c r="G25" s="75">
        <v>3472769</v>
      </c>
      <c r="H25" s="75">
        <v>3462679</v>
      </c>
      <c r="I25" s="75">
        <f t="shared" si="1"/>
        <v>0</v>
      </c>
    </row>
    <row r="26" spans="2:9" ht="13.5" customHeight="1">
      <c r="B26" s="85"/>
      <c r="C26" s="83" t="s">
        <v>36</v>
      </c>
      <c r="D26" s="75">
        <v>0</v>
      </c>
      <c r="E26" s="75">
        <v>0</v>
      </c>
      <c r="F26" s="75">
        <f t="shared" si="0"/>
        <v>0</v>
      </c>
      <c r="G26" s="75">
        <v>0</v>
      </c>
      <c r="H26" s="75">
        <v>0</v>
      </c>
      <c r="I26" s="75">
        <f t="shared" si="1"/>
        <v>0</v>
      </c>
    </row>
    <row r="27" spans="2:16" ht="13.5" customHeight="1">
      <c r="B27" s="85"/>
      <c r="C27" s="83" t="s">
        <v>37</v>
      </c>
      <c r="D27" s="75">
        <v>298756</v>
      </c>
      <c r="E27" s="183">
        <v>-155140</v>
      </c>
      <c r="F27" s="75">
        <f t="shared" si="0"/>
        <v>143616</v>
      </c>
      <c r="G27" s="75">
        <v>143616</v>
      </c>
      <c r="H27" s="75">
        <v>139364</v>
      </c>
      <c r="I27" s="75">
        <f t="shared" si="1"/>
        <v>0</v>
      </c>
      <c r="J27" s="6"/>
      <c r="K27" s="6"/>
      <c r="L27" s="6"/>
      <c r="M27" s="6"/>
      <c r="N27" s="6"/>
      <c r="O27" s="6"/>
      <c r="P27" s="6"/>
    </row>
    <row r="28" spans="2:11" ht="13.5" customHeight="1">
      <c r="B28" s="192" t="s">
        <v>38</v>
      </c>
      <c r="C28" s="193"/>
      <c r="D28" s="84">
        <f>SUM(D29:D37)</f>
        <v>19165835</v>
      </c>
      <c r="E28" s="184">
        <v>-6138282</v>
      </c>
      <c r="F28" s="84">
        <f>D28+E28</f>
        <v>13027553</v>
      </c>
      <c r="G28" s="84">
        <f>SUM(G29:G37)</f>
        <v>13027552.24</v>
      </c>
      <c r="H28" s="84">
        <v>12228776</v>
      </c>
      <c r="I28" s="84">
        <v>0</v>
      </c>
      <c r="K28" s="6"/>
    </row>
    <row r="29" spans="2:13" ht="13.5" customHeight="1">
      <c r="B29" s="85"/>
      <c r="C29" s="83" t="s">
        <v>39</v>
      </c>
      <c r="D29" s="75">
        <v>17148189</v>
      </c>
      <c r="E29" s="183">
        <v>-10510973</v>
      </c>
      <c r="F29" s="75">
        <f t="shared" si="0"/>
        <v>6637216</v>
      </c>
      <c r="G29" s="75">
        <v>6637216</v>
      </c>
      <c r="H29" s="75">
        <v>6560059</v>
      </c>
      <c r="I29" s="75">
        <f t="shared" si="1"/>
        <v>0</v>
      </c>
      <c r="K29" s="6"/>
      <c r="L29" s="6"/>
      <c r="M29" s="6"/>
    </row>
    <row r="30" spans="2:13" ht="13.5" customHeight="1">
      <c r="B30" s="85"/>
      <c r="C30" s="83" t="s">
        <v>40</v>
      </c>
      <c r="D30" s="75">
        <v>134144</v>
      </c>
      <c r="E30" s="183">
        <v>-58307</v>
      </c>
      <c r="F30" s="75">
        <f t="shared" si="0"/>
        <v>75837</v>
      </c>
      <c r="G30" s="75">
        <v>75837</v>
      </c>
      <c r="H30" s="75">
        <v>75837</v>
      </c>
      <c r="I30" s="75">
        <f t="shared" si="1"/>
        <v>0</v>
      </c>
      <c r="K30" s="6"/>
      <c r="L30" s="6"/>
      <c r="M30" s="6"/>
    </row>
    <row r="31" spans="2:13" ht="13.5" customHeight="1">
      <c r="B31" s="85"/>
      <c r="C31" s="83" t="s">
        <v>41</v>
      </c>
      <c r="D31" s="75">
        <v>946800</v>
      </c>
      <c r="E31" s="75">
        <v>520620</v>
      </c>
      <c r="F31" s="75">
        <f t="shared" si="0"/>
        <v>1467420</v>
      </c>
      <c r="G31" s="75">
        <v>1467420.24</v>
      </c>
      <c r="H31" s="75">
        <v>1297017</v>
      </c>
      <c r="I31" s="75">
        <f t="shared" si="1"/>
        <v>-0.23999999999068677</v>
      </c>
      <c r="M31" s="6"/>
    </row>
    <row r="32" spans="2:9" ht="13.5" customHeight="1">
      <c r="B32" s="85"/>
      <c r="C32" s="83" t="s">
        <v>42</v>
      </c>
      <c r="D32" s="75">
        <v>421934</v>
      </c>
      <c r="E32" s="183">
        <v>-32892</v>
      </c>
      <c r="F32" s="75">
        <f t="shared" si="0"/>
        <v>389042</v>
      </c>
      <c r="G32" s="75">
        <v>389042</v>
      </c>
      <c r="H32" s="75">
        <v>388983</v>
      </c>
      <c r="I32" s="75">
        <f t="shared" si="1"/>
        <v>0</v>
      </c>
    </row>
    <row r="33" spans="2:13" ht="13.5" customHeight="1">
      <c r="B33" s="85"/>
      <c r="C33" s="83" t="s">
        <v>43</v>
      </c>
      <c r="D33" s="75">
        <v>514768</v>
      </c>
      <c r="E33" s="75">
        <v>2429963</v>
      </c>
      <c r="F33" s="75">
        <f t="shared" si="0"/>
        <v>2944731</v>
      </c>
      <c r="G33" s="75">
        <v>2944731</v>
      </c>
      <c r="H33" s="75">
        <v>2437653</v>
      </c>
      <c r="I33" s="75">
        <f t="shared" si="1"/>
        <v>0</v>
      </c>
      <c r="M33" s="6"/>
    </row>
    <row r="34" spans="2:9" ht="13.5" customHeight="1">
      <c r="B34" s="85"/>
      <c r="C34" s="83" t="s">
        <v>44</v>
      </c>
      <c r="D34" s="75">
        <v>0</v>
      </c>
      <c r="E34" s="75">
        <v>20544</v>
      </c>
      <c r="F34" s="75">
        <f t="shared" si="0"/>
        <v>20544</v>
      </c>
      <c r="G34" s="75">
        <v>20544</v>
      </c>
      <c r="H34" s="75">
        <v>20544</v>
      </c>
      <c r="I34" s="75">
        <f t="shared" si="1"/>
        <v>0</v>
      </c>
    </row>
    <row r="35" spans="2:9" ht="13.5" customHeight="1">
      <c r="B35" s="85"/>
      <c r="C35" s="83" t="s">
        <v>45</v>
      </c>
      <c r="D35" s="75">
        <v>0</v>
      </c>
      <c r="E35" s="75">
        <v>1022350</v>
      </c>
      <c r="F35" s="75">
        <f t="shared" si="0"/>
        <v>1022350</v>
      </c>
      <c r="G35" s="75">
        <v>1022350</v>
      </c>
      <c r="H35" s="75">
        <v>978270</v>
      </c>
      <c r="I35" s="75">
        <f t="shared" si="1"/>
        <v>0</v>
      </c>
    </row>
    <row r="36" spans="2:9" ht="13.5" customHeight="1">
      <c r="B36" s="85"/>
      <c r="C36" s="83" t="s">
        <v>46</v>
      </c>
      <c r="D36" s="75">
        <v>0</v>
      </c>
      <c r="E36" s="75">
        <v>4060</v>
      </c>
      <c r="F36" s="75">
        <f t="shared" si="0"/>
        <v>4060</v>
      </c>
      <c r="G36" s="75">
        <v>4060</v>
      </c>
      <c r="H36" s="75">
        <v>4060</v>
      </c>
      <c r="I36" s="75">
        <f t="shared" si="1"/>
        <v>0</v>
      </c>
    </row>
    <row r="37" spans="2:9" ht="15">
      <c r="B37" s="85"/>
      <c r="C37" s="83" t="s">
        <v>47</v>
      </c>
      <c r="D37" s="75">
        <v>0</v>
      </c>
      <c r="E37" s="75">
        <v>466352</v>
      </c>
      <c r="F37" s="75">
        <f t="shared" si="0"/>
        <v>466352</v>
      </c>
      <c r="G37" s="75">
        <v>466352</v>
      </c>
      <c r="H37" s="75">
        <v>466352</v>
      </c>
      <c r="I37" s="75">
        <f t="shared" si="1"/>
        <v>0</v>
      </c>
    </row>
    <row r="38" spans="2:9" ht="15">
      <c r="B38" s="86"/>
      <c r="C38" s="87" t="s">
        <v>48</v>
      </c>
      <c r="D38" s="88">
        <f aca="true" t="shared" si="2" ref="D38:I38">+D28+D18+D10</f>
        <v>77526465</v>
      </c>
      <c r="E38" s="185">
        <f t="shared" si="2"/>
        <v>-4787646</v>
      </c>
      <c r="F38" s="88">
        <f t="shared" si="2"/>
        <v>72738818</v>
      </c>
      <c r="G38" s="88">
        <f t="shared" si="2"/>
        <v>72738817.5</v>
      </c>
      <c r="H38" s="88">
        <f t="shared" si="2"/>
        <v>68562270</v>
      </c>
      <c r="I38" s="88">
        <f t="shared" si="2"/>
        <v>-0.2599999997764826</v>
      </c>
    </row>
  </sheetData>
  <sheetProtection/>
  <mergeCells count="11">
    <mergeCell ref="B2:I2"/>
    <mergeCell ref="B10:C10"/>
    <mergeCell ref="B18:C18"/>
    <mergeCell ref="B28:C28"/>
    <mergeCell ref="B1:I1"/>
    <mergeCell ref="B3:I3"/>
    <mergeCell ref="B4:I4"/>
    <mergeCell ref="B5:I5"/>
    <mergeCell ref="B7:C9"/>
    <mergeCell ref="D7:H7"/>
    <mergeCell ref="I7:I8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3" r:id="rId2"/>
  <headerFooter>
    <oddFooter>&amp;R&amp;8Presupuestaria/ &amp;P  de &amp;N</oddFooter>
  </headerFooter>
  <ignoredErrors>
    <ignoredError sqref="G18:H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SheetLayoutView="100" zoomScalePageLayoutView="0" workbookViewId="0" topLeftCell="A1">
      <selection activeCell="H14" sqref="H14"/>
    </sheetView>
  </sheetViews>
  <sheetFormatPr defaultColWidth="11.421875" defaultRowHeight="15"/>
  <cols>
    <col min="1" max="1" width="2.421875" style="1" customWidth="1"/>
    <col min="2" max="2" width="4.57421875" style="2" customWidth="1"/>
    <col min="3" max="3" width="57.28125" style="2" customWidth="1"/>
    <col min="4" max="9" width="12.7109375" style="2" customWidth="1"/>
  </cols>
  <sheetData>
    <row r="1" spans="2:9" s="1" customFormat="1" ht="18" customHeight="1">
      <c r="B1" s="191" t="s">
        <v>175</v>
      </c>
      <c r="C1" s="191"/>
      <c r="D1" s="191"/>
      <c r="E1" s="191"/>
      <c r="F1" s="191"/>
      <c r="G1" s="191"/>
      <c r="H1" s="191"/>
      <c r="I1" s="191"/>
    </row>
    <row r="2" spans="2:9" s="1" customFormat="1" ht="18" customHeight="1">
      <c r="B2" s="191" t="s">
        <v>191</v>
      </c>
      <c r="C2" s="191"/>
      <c r="D2" s="191"/>
      <c r="E2" s="191"/>
      <c r="F2" s="191"/>
      <c r="G2" s="191"/>
      <c r="H2" s="191"/>
      <c r="I2" s="191"/>
    </row>
    <row r="3" spans="2:9" s="1" customFormat="1" ht="18" customHeight="1">
      <c r="B3" s="191" t="s">
        <v>0</v>
      </c>
      <c r="C3" s="191"/>
      <c r="D3" s="191"/>
      <c r="E3" s="191"/>
      <c r="F3" s="191"/>
      <c r="G3" s="191"/>
      <c r="H3" s="191"/>
      <c r="I3" s="191"/>
    </row>
    <row r="4" spans="2:9" s="1" customFormat="1" ht="18" customHeight="1">
      <c r="B4" s="191" t="s">
        <v>18</v>
      </c>
      <c r="C4" s="191"/>
      <c r="D4" s="191"/>
      <c r="E4" s="191"/>
      <c r="F4" s="191"/>
      <c r="G4" s="191"/>
      <c r="H4" s="191"/>
      <c r="I4" s="191"/>
    </row>
    <row r="5" spans="2:9" s="1" customFormat="1" ht="15">
      <c r="B5" s="191" t="s">
        <v>176</v>
      </c>
      <c r="C5" s="191"/>
      <c r="D5" s="191"/>
      <c r="E5" s="191"/>
      <c r="F5" s="191"/>
      <c r="G5" s="191"/>
      <c r="H5" s="191"/>
      <c r="I5" s="191"/>
    </row>
    <row r="6" spans="2:9" s="1" customFormat="1" ht="6.75" customHeight="1">
      <c r="B6" s="65"/>
      <c r="C6" s="65"/>
      <c r="D6" s="65"/>
      <c r="E6" s="65"/>
      <c r="F6" s="65"/>
      <c r="G6" s="65"/>
      <c r="H6" s="65"/>
      <c r="I6" s="65"/>
    </row>
    <row r="7" spans="2:9" s="1" customFormat="1" ht="15">
      <c r="B7" s="195" t="s">
        <v>2</v>
      </c>
      <c r="C7" s="196"/>
      <c r="D7" s="199" t="s">
        <v>19</v>
      </c>
      <c r="E7" s="200"/>
      <c r="F7" s="200"/>
      <c r="G7" s="200"/>
      <c r="H7" s="201"/>
      <c r="I7" s="202" t="s">
        <v>4</v>
      </c>
    </row>
    <row r="8" spans="2:9" s="1" customFormat="1" ht="38.25" customHeight="1">
      <c r="B8" s="195"/>
      <c r="C8" s="196"/>
      <c r="D8" s="59" t="s">
        <v>5</v>
      </c>
      <c r="E8" s="59" t="s">
        <v>6</v>
      </c>
      <c r="F8" s="59" t="s">
        <v>7</v>
      </c>
      <c r="G8" s="59" t="s">
        <v>8</v>
      </c>
      <c r="H8" s="59" t="s">
        <v>9</v>
      </c>
      <c r="I8" s="189"/>
    </row>
    <row r="9" spans="2:15" s="1" customFormat="1" ht="15" customHeight="1">
      <c r="B9" s="197"/>
      <c r="C9" s="198"/>
      <c r="D9" s="59">
        <v>1</v>
      </c>
      <c r="E9" s="59">
        <v>2</v>
      </c>
      <c r="F9" s="59" t="s">
        <v>10</v>
      </c>
      <c r="G9" s="59">
        <v>4</v>
      </c>
      <c r="H9" s="59">
        <v>5</v>
      </c>
      <c r="I9" s="59" t="s">
        <v>11</v>
      </c>
      <c r="J9" s="7"/>
      <c r="K9" s="7"/>
      <c r="L9" s="7"/>
      <c r="M9" s="7"/>
      <c r="N9" s="7"/>
      <c r="O9" s="7"/>
    </row>
    <row r="10" spans="2:9" s="1" customFormat="1" ht="15" customHeight="1">
      <c r="B10" s="194" t="s">
        <v>49</v>
      </c>
      <c r="C10" s="194"/>
      <c r="D10" s="81">
        <f>SUM(D11:D19)</f>
        <v>14018610</v>
      </c>
      <c r="E10" s="81">
        <f>SUM(E11:E19)</f>
        <v>9916984</v>
      </c>
      <c r="F10" s="81">
        <f>D10+E10+1</f>
        <v>23935595</v>
      </c>
      <c r="G10" s="81">
        <f>SUM(G11:G19)</f>
        <v>23935595</v>
      </c>
      <c r="H10" s="81">
        <f>SUM(H11:H19)</f>
        <v>23207824</v>
      </c>
      <c r="I10" s="81">
        <f>F10-G10</f>
        <v>0</v>
      </c>
    </row>
    <row r="11" spans="2:9" s="1" customFormat="1" ht="15" customHeight="1">
      <c r="B11" s="85"/>
      <c r="C11" s="83" t="s">
        <v>50</v>
      </c>
      <c r="D11" s="75">
        <v>0</v>
      </c>
      <c r="E11" s="75">
        <v>0</v>
      </c>
      <c r="F11" s="75">
        <f aca="true" t="shared" si="0" ref="F11:F33">D11+E11</f>
        <v>0</v>
      </c>
      <c r="G11" s="75">
        <v>0</v>
      </c>
      <c r="H11" s="75">
        <v>0</v>
      </c>
      <c r="I11" s="75">
        <f aca="true" t="shared" si="1" ref="I11:I33">F11-G11</f>
        <v>0</v>
      </c>
    </row>
    <row r="12" spans="2:9" s="1" customFormat="1" ht="15" customHeight="1">
      <c r="B12" s="85"/>
      <c r="C12" s="83" t="s">
        <v>51</v>
      </c>
      <c r="D12" s="75">
        <v>0</v>
      </c>
      <c r="E12" s="75">
        <v>0</v>
      </c>
      <c r="F12" s="75">
        <f t="shared" si="0"/>
        <v>0</v>
      </c>
      <c r="G12" s="75">
        <v>0</v>
      </c>
      <c r="H12" s="75">
        <v>0</v>
      </c>
      <c r="I12" s="75">
        <f t="shared" si="1"/>
        <v>0</v>
      </c>
    </row>
    <row r="13" spans="2:9" s="1" customFormat="1" ht="15" customHeight="1">
      <c r="B13" s="85"/>
      <c r="C13" s="83" t="s">
        <v>52</v>
      </c>
      <c r="D13" s="75">
        <v>0</v>
      </c>
      <c r="E13" s="75">
        <v>0</v>
      </c>
      <c r="F13" s="75">
        <f t="shared" si="0"/>
        <v>0</v>
      </c>
      <c r="G13" s="75">
        <v>0</v>
      </c>
      <c r="H13" s="75">
        <v>0</v>
      </c>
      <c r="I13" s="75">
        <f t="shared" si="1"/>
        <v>0</v>
      </c>
    </row>
    <row r="14" spans="2:9" s="1" customFormat="1" ht="15" customHeight="1">
      <c r="B14" s="85"/>
      <c r="C14" s="83" t="s">
        <v>53</v>
      </c>
      <c r="D14" s="75">
        <v>14018610</v>
      </c>
      <c r="E14" s="75">
        <v>9916984</v>
      </c>
      <c r="F14" s="75">
        <v>23935595</v>
      </c>
      <c r="G14" s="75">
        <v>23935595</v>
      </c>
      <c r="H14" s="75">
        <v>23207824</v>
      </c>
      <c r="I14" s="75">
        <f t="shared" si="1"/>
        <v>0</v>
      </c>
    </row>
    <row r="15" spans="2:9" s="1" customFormat="1" ht="15" customHeight="1">
      <c r="B15" s="85"/>
      <c r="C15" s="83" t="s">
        <v>15</v>
      </c>
      <c r="D15" s="75">
        <v>0</v>
      </c>
      <c r="E15" s="75">
        <v>0</v>
      </c>
      <c r="F15" s="75">
        <f t="shared" si="0"/>
        <v>0</v>
      </c>
      <c r="G15" s="75">
        <v>0</v>
      </c>
      <c r="H15" s="75">
        <v>0</v>
      </c>
      <c r="I15" s="75">
        <f t="shared" si="1"/>
        <v>0</v>
      </c>
    </row>
    <row r="16" spans="2:9" s="1" customFormat="1" ht="15" customHeight="1">
      <c r="B16" s="85"/>
      <c r="C16" s="83" t="s">
        <v>54</v>
      </c>
      <c r="D16" s="75">
        <v>0</v>
      </c>
      <c r="E16" s="75">
        <v>0</v>
      </c>
      <c r="F16" s="75">
        <f t="shared" si="0"/>
        <v>0</v>
      </c>
      <c r="G16" s="75">
        <v>0</v>
      </c>
      <c r="H16" s="75">
        <v>0</v>
      </c>
      <c r="I16" s="75">
        <f t="shared" si="1"/>
        <v>0</v>
      </c>
    </row>
    <row r="17" spans="2:9" s="1" customFormat="1" ht="15" customHeight="1">
      <c r="B17" s="85"/>
      <c r="C17" s="83" t="s">
        <v>55</v>
      </c>
      <c r="D17" s="75">
        <v>0</v>
      </c>
      <c r="E17" s="75">
        <v>0</v>
      </c>
      <c r="F17" s="75">
        <f t="shared" si="0"/>
        <v>0</v>
      </c>
      <c r="G17" s="75">
        <v>0</v>
      </c>
      <c r="H17" s="75">
        <v>0</v>
      </c>
      <c r="I17" s="75">
        <f t="shared" si="1"/>
        <v>0</v>
      </c>
    </row>
    <row r="18" spans="2:9" s="1" customFormat="1" ht="15" customHeight="1">
      <c r="B18" s="85"/>
      <c r="C18" s="83" t="s">
        <v>56</v>
      </c>
      <c r="D18" s="75">
        <v>0</v>
      </c>
      <c r="E18" s="75">
        <v>0</v>
      </c>
      <c r="F18" s="75">
        <f t="shared" si="0"/>
        <v>0</v>
      </c>
      <c r="G18" s="75">
        <v>0</v>
      </c>
      <c r="H18" s="75">
        <v>0</v>
      </c>
      <c r="I18" s="75">
        <f t="shared" si="1"/>
        <v>0</v>
      </c>
    </row>
    <row r="19" spans="2:16" s="1" customFormat="1" ht="15" customHeight="1">
      <c r="B19" s="85"/>
      <c r="C19" s="83" t="s">
        <v>57</v>
      </c>
      <c r="D19" s="75">
        <v>0</v>
      </c>
      <c r="E19" s="75">
        <v>0</v>
      </c>
      <c r="F19" s="75">
        <f t="shared" si="0"/>
        <v>0</v>
      </c>
      <c r="G19" s="75">
        <v>0</v>
      </c>
      <c r="H19" s="75">
        <v>0</v>
      </c>
      <c r="I19" s="75">
        <f t="shared" si="1"/>
        <v>0</v>
      </c>
      <c r="J19" s="7"/>
      <c r="K19" s="7"/>
      <c r="L19" s="7"/>
      <c r="M19" s="7"/>
      <c r="N19" s="7"/>
      <c r="O19" s="7"/>
      <c r="P19" s="7"/>
    </row>
    <row r="20" spans="2:9" s="1" customFormat="1" ht="15" customHeight="1">
      <c r="B20" s="192" t="s">
        <v>58</v>
      </c>
      <c r="C20" s="193"/>
      <c r="D20" s="84">
        <f>SUM(D21:D29)</f>
        <v>0</v>
      </c>
      <c r="E20" s="84">
        <f>SUM(E21:E29)</f>
        <v>118960</v>
      </c>
      <c r="F20" s="84">
        <f t="shared" si="0"/>
        <v>118960</v>
      </c>
      <c r="G20" s="84">
        <f>SUM(G21:G29)</f>
        <v>118960</v>
      </c>
      <c r="H20" s="84">
        <f>SUM(H21:H29)</f>
        <v>100740</v>
      </c>
      <c r="I20" s="84">
        <f t="shared" si="1"/>
        <v>0</v>
      </c>
    </row>
    <row r="21" spans="2:9" s="1" customFormat="1" ht="15" customHeight="1">
      <c r="B21" s="85"/>
      <c r="C21" s="83" t="s">
        <v>59</v>
      </c>
      <c r="D21" s="75">
        <v>0</v>
      </c>
      <c r="E21" s="75">
        <v>118960</v>
      </c>
      <c r="F21" s="75">
        <f t="shared" si="0"/>
        <v>118960</v>
      </c>
      <c r="G21" s="75">
        <v>118960</v>
      </c>
      <c r="H21" s="75">
        <v>100740</v>
      </c>
      <c r="I21" s="75">
        <f t="shared" si="1"/>
        <v>0</v>
      </c>
    </row>
    <row r="22" spans="2:9" s="1" customFormat="1" ht="15" customHeight="1">
      <c r="B22" s="85"/>
      <c r="C22" s="83" t="s">
        <v>60</v>
      </c>
      <c r="D22" s="75">
        <v>0</v>
      </c>
      <c r="E22" s="75">
        <v>0</v>
      </c>
      <c r="F22" s="75">
        <f t="shared" si="0"/>
        <v>0</v>
      </c>
      <c r="G22" s="75">
        <v>0</v>
      </c>
      <c r="H22" s="75">
        <v>0</v>
      </c>
      <c r="I22" s="75">
        <f t="shared" si="1"/>
        <v>0</v>
      </c>
    </row>
    <row r="23" spans="2:9" s="1" customFormat="1" ht="15" customHeight="1">
      <c r="B23" s="85"/>
      <c r="C23" s="83" t="s">
        <v>61</v>
      </c>
      <c r="D23" s="75">
        <v>0</v>
      </c>
      <c r="E23" s="75">
        <v>0</v>
      </c>
      <c r="F23" s="75">
        <f t="shared" si="0"/>
        <v>0</v>
      </c>
      <c r="G23" s="75">
        <v>0</v>
      </c>
      <c r="H23" s="75">
        <v>0</v>
      </c>
      <c r="I23" s="75">
        <f t="shared" si="1"/>
        <v>0</v>
      </c>
    </row>
    <row r="24" spans="2:9" s="1" customFormat="1" ht="15" customHeight="1">
      <c r="B24" s="85"/>
      <c r="C24" s="83" t="s">
        <v>62</v>
      </c>
      <c r="D24" s="75">
        <v>0</v>
      </c>
      <c r="E24" s="75">
        <v>0</v>
      </c>
      <c r="F24" s="75">
        <f t="shared" si="0"/>
        <v>0</v>
      </c>
      <c r="G24" s="75">
        <v>0</v>
      </c>
      <c r="H24" s="75">
        <v>0</v>
      </c>
      <c r="I24" s="75">
        <f t="shared" si="1"/>
        <v>0</v>
      </c>
    </row>
    <row r="25" spans="2:9" s="1" customFormat="1" ht="15" customHeight="1">
      <c r="B25" s="85"/>
      <c r="C25" s="83" t="s">
        <v>63</v>
      </c>
      <c r="D25" s="75">
        <v>0</v>
      </c>
      <c r="E25" s="75">
        <v>0</v>
      </c>
      <c r="F25" s="75">
        <f t="shared" si="0"/>
        <v>0</v>
      </c>
      <c r="G25" s="75">
        <v>0</v>
      </c>
      <c r="H25" s="75">
        <v>0</v>
      </c>
      <c r="I25" s="75">
        <f t="shared" si="1"/>
        <v>0</v>
      </c>
    </row>
    <row r="26" spans="2:9" s="1" customFormat="1" ht="15" customHeight="1">
      <c r="B26" s="85"/>
      <c r="C26" s="83" t="s">
        <v>64</v>
      </c>
      <c r="D26" s="75">
        <v>0</v>
      </c>
      <c r="E26" s="75">
        <v>0</v>
      </c>
      <c r="F26" s="75">
        <f t="shared" si="0"/>
        <v>0</v>
      </c>
      <c r="G26" s="75">
        <v>0</v>
      </c>
      <c r="H26" s="75">
        <v>0</v>
      </c>
      <c r="I26" s="75">
        <f t="shared" si="1"/>
        <v>0</v>
      </c>
    </row>
    <row r="27" spans="2:9" s="1" customFormat="1" ht="15" customHeight="1">
      <c r="B27" s="85"/>
      <c r="C27" s="83" t="s">
        <v>65</v>
      </c>
      <c r="D27" s="75">
        <v>0</v>
      </c>
      <c r="E27" s="75">
        <v>0</v>
      </c>
      <c r="F27" s="75">
        <f t="shared" si="0"/>
        <v>0</v>
      </c>
      <c r="G27" s="75">
        <v>0</v>
      </c>
      <c r="H27" s="75">
        <v>0</v>
      </c>
      <c r="I27" s="75">
        <f t="shared" si="1"/>
        <v>0</v>
      </c>
    </row>
    <row r="28" spans="2:9" s="1" customFormat="1" ht="15" customHeight="1">
      <c r="B28" s="85"/>
      <c r="C28" s="83" t="s">
        <v>66</v>
      </c>
      <c r="D28" s="75">
        <v>0</v>
      </c>
      <c r="E28" s="75">
        <v>0</v>
      </c>
      <c r="F28" s="75">
        <f t="shared" si="0"/>
        <v>0</v>
      </c>
      <c r="G28" s="75">
        <v>0</v>
      </c>
      <c r="H28" s="75">
        <v>0</v>
      </c>
      <c r="I28" s="75">
        <f t="shared" si="1"/>
        <v>0</v>
      </c>
    </row>
    <row r="29" spans="2:15" s="1" customFormat="1" ht="15" customHeight="1">
      <c r="B29" s="85"/>
      <c r="C29" s="83" t="s">
        <v>67</v>
      </c>
      <c r="D29" s="75">
        <v>0</v>
      </c>
      <c r="E29" s="75">
        <v>0</v>
      </c>
      <c r="F29" s="75">
        <f t="shared" si="0"/>
        <v>0</v>
      </c>
      <c r="G29" s="75">
        <v>0</v>
      </c>
      <c r="H29" s="75">
        <v>0</v>
      </c>
      <c r="I29" s="75">
        <f t="shared" si="1"/>
        <v>0</v>
      </c>
      <c r="J29" s="7"/>
      <c r="K29" s="7"/>
      <c r="L29" s="7"/>
      <c r="M29" s="7"/>
      <c r="N29" s="7"/>
      <c r="O29" s="7"/>
    </row>
    <row r="30" spans="2:9" s="1" customFormat="1" ht="15" customHeight="1">
      <c r="B30" s="192" t="s">
        <v>68</v>
      </c>
      <c r="C30" s="193"/>
      <c r="D30" s="84">
        <f>SUM(D31:D33)</f>
        <v>0</v>
      </c>
      <c r="E30" s="84">
        <f>SUM(E31:E33)</f>
        <v>0</v>
      </c>
      <c r="F30" s="84">
        <f t="shared" si="0"/>
        <v>0</v>
      </c>
      <c r="G30" s="84">
        <f>SUM(G31:G33)</f>
        <v>0</v>
      </c>
      <c r="H30" s="84">
        <f>SUM(H31:H33)</f>
        <v>0</v>
      </c>
      <c r="I30" s="84">
        <f t="shared" si="1"/>
        <v>0</v>
      </c>
    </row>
    <row r="31" spans="2:9" s="1" customFormat="1" ht="15" customHeight="1">
      <c r="B31" s="85"/>
      <c r="C31" s="83" t="s">
        <v>69</v>
      </c>
      <c r="D31" s="75">
        <v>0</v>
      </c>
      <c r="E31" s="75">
        <v>0</v>
      </c>
      <c r="F31" s="75">
        <f t="shared" si="0"/>
        <v>0</v>
      </c>
      <c r="G31" s="75">
        <v>0</v>
      </c>
      <c r="H31" s="75">
        <v>0</v>
      </c>
      <c r="I31" s="75">
        <f t="shared" si="1"/>
        <v>0</v>
      </c>
    </row>
    <row r="32" spans="2:9" s="1" customFormat="1" ht="15" customHeight="1">
      <c r="B32" s="85"/>
      <c r="C32" s="83" t="s">
        <v>70</v>
      </c>
      <c r="D32" s="75">
        <v>0</v>
      </c>
      <c r="E32" s="75">
        <v>0</v>
      </c>
      <c r="F32" s="75">
        <f t="shared" si="0"/>
        <v>0</v>
      </c>
      <c r="G32" s="75">
        <v>0</v>
      </c>
      <c r="H32" s="75">
        <v>0</v>
      </c>
      <c r="I32" s="75">
        <f t="shared" si="1"/>
        <v>0</v>
      </c>
    </row>
    <row r="33" spans="2:9" s="1" customFormat="1" ht="15.75" customHeight="1">
      <c r="B33" s="85"/>
      <c r="C33" s="83" t="s">
        <v>71</v>
      </c>
      <c r="D33" s="75">
        <v>0</v>
      </c>
      <c r="E33" s="75">
        <v>0</v>
      </c>
      <c r="F33" s="75">
        <f t="shared" si="0"/>
        <v>0</v>
      </c>
      <c r="G33" s="75">
        <v>0</v>
      </c>
      <c r="H33" s="75">
        <v>0</v>
      </c>
      <c r="I33" s="75">
        <f t="shared" si="1"/>
        <v>0</v>
      </c>
    </row>
    <row r="34" spans="1:9" s="4" customFormat="1" ht="15">
      <c r="A34" s="3"/>
      <c r="B34" s="85"/>
      <c r="C34" s="83"/>
      <c r="D34" s="75"/>
      <c r="E34" s="75"/>
      <c r="F34" s="75"/>
      <c r="G34" s="75"/>
      <c r="H34" s="75"/>
      <c r="I34" s="75"/>
    </row>
    <row r="35" spans="2:9" ht="15">
      <c r="B35" s="86"/>
      <c r="C35" s="87" t="s">
        <v>72</v>
      </c>
      <c r="D35" s="88">
        <f aca="true" t="shared" si="2" ref="D35:I35">+D10+D20+D30</f>
        <v>14018610</v>
      </c>
      <c r="E35" s="88">
        <f t="shared" si="2"/>
        <v>10035944</v>
      </c>
      <c r="F35" s="88">
        <f t="shared" si="2"/>
        <v>24054555</v>
      </c>
      <c r="G35" s="88">
        <f t="shared" si="2"/>
        <v>24054555</v>
      </c>
      <c r="H35" s="88">
        <f t="shared" si="2"/>
        <v>23308564</v>
      </c>
      <c r="I35" s="88">
        <f t="shared" si="2"/>
        <v>0</v>
      </c>
    </row>
    <row r="38" spans="4:9" ht="15">
      <c r="D38" s="5"/>
      <c r="E38" s="5"/>
      <c r="F38" s="5"/>
      <c r="G38" s="5"/>
      <c r="H38" s="5"/>
      <c r="I38" s="5"/>
    </row>
    <row r="39" spans="4:9" ht="15">
      <c r="D39" s="5"/>
      <c r="E39" s="5"/>
      <c r="F39" s="5"/>
      <c r="G39" s="5"/>
      <c r="H39" s="5"/>
      <c r="I39" s="5"/>
    </row>
    <row r="40" spans="4:9" ht="15">
      <c r="D40" s="5"/>
      <c r="E40" s="5"/>
      <c r="F40" s="5"/>
      <c r="G40" s="5"/>
      <c r="H40" s="5"/>
      <c r="I40" s="5"/>
    </row>
  </sheetData>
  <sheetProtection/>
  <mergeCells count="11">
    <mergeCell ref="B2:I2"/>
    <mergeCell ref="B10:C10"/>
    <mergeCell ref="B20:C20"/>
    <mergeCell ref="B30:C30"/>
    <mergeCell ref="B1:I1"/>
    <mergeCell ref="B3:I3"/>
    <mergeCell ref="B4:I4"/>
    <mergeCell ref="B5:I5"/>
    <mergeCell ref="B7:C9"/>
    <mergeCell ref="D7:H7"/>
    <mergeCell ref="I7:I8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3" r:id="rId2"/>
  <headerFooter>
    <oddFooter>&amp;R&amp;8Presupuestaria/ &amp;P  de &amp;N</oddFooter>
  </headerFooter>
  <ignoredErrors>
    <ignoredError sqref="F20 F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90" zoomScaleSheetLayoutView="90" zoomScalePageLayoutView="0" workbookViewId="0" topLeftCell="A1">
      <selection activeCell="C2" sqref="C2:J2"/>
    </sheetView>
  </sheetViews>
  <sheetFormatPr defaultColWidth="11.421875" defaultRowHeight="15"/>
  <cols>
    <col min="1" max="1" width="2.421875" style="1" customWidth="1"/>
    <col min="2" max="2" width="4.57421875" style="2" customWidth="1"/>
    <col min="3" max="3" width="57.28125" style="2" customWidth="1"/>
    <col min="4" max="4" width="12.7109375" style="2" customWidth="1"/>
    <col min="5" max="5" width="16.140625" style="2" customWidth="1"/>
    <col min="6" max="9" width="12.7109375" style="2" customWidth="1"/>
  </cols>
  <sheetData>
    <row r="1" spans="2:9" ht="18" customHeight="1">
      <c r="B1" s="191" t="s">
        <v>175</v>
      </c>
      <c r="C1" s="191"/>
      <c r="D1" s="191"/>
      <c r="E1" s="191"/>
      <c r="F1" s="191"/>
      <c r="G1" s="191"/>
      <c r="H1" s="191"/>
      <c r="I1" s="191"/>
    </row>
    <row r="2" spans="2:10" ht="18" customHeight="1">
      <c r="B2" s="89"/>
      <c r="C2" s="191" t="s">
        <v>191</v>
      </c>
      <c r="D2" s="191"/>
      <c r="E2" s="191"/>
      <c r="F2" s="191"/>
      <c r="G2" s="191"/>
      <c r="H2" s="191"/>
      <c r="I2" s="191"/>
      <c r="J2" s="191"/>
    </row>
    <row r="3" spans="2:9" ht="18" customHeight="1">
      <c r="B3" s="191" t="s">
        <v>0</v>
      </c>
      <c r="C3" s="191"/>
      <c r="D3" s="191"/>
      <c r="E3" s="191"/>
      <c r="F3" s="191"/>
      <c r="G3" s="191"/>
      <c r="H3" s="191"/>
      <c r="I3" s="191"/>
    </row>
    <row r="4" spans="2:9" ht="18" customHeight="1">
      <c r="B4" s="191" t="s">
        <v>18</v>
      </c>
      <c r="C4" s="191"/>
      <c r="D4" s="191"/>
      <c r="E4" s="191"/>
      <c r="F4" s="191"/>
      <c r="G4" s="191"/>
      <c r="H4" s="191"/>
      <c r="I4" s="191"/>
    </row>
    <row r="5" spans="2:9" s="1" customFormat="1" ht="15">
      <c r="B5" s="191" t="s">
        <v>176</v>
      </c>
      <c r="C5" s="191"/>
      <c r="D5" s="191"/>
      <c r="E5" s="191"/>
      <c r="F5" s="191"/>
      <c r="G5" s="191"/>
      <c r="H5" s="191"/>
      <c r="I5" s="191"/>
    </row>
    <row r="6" spans="2:9" ht="7.5" customHeight="1">
      <c r="B6" s="90"/>
      <c r="C6" s="90"/>
      <c r="D6" s="90"/>
      <c r="E6" s="90"/>
      <c r="F6" s="90"/>
      <c r="G6" s="90"/>
      <c r="H6" s="90"/>
      <c r="I6" s="90"/>
    </row>
    <row r="7" spans="2:9" ht="15">
      <c r="B7" s="195" t="s">
        <v>2</v>
      </c>
      <c r="C7" s="196"/>
      <c r="D7" s="199" t="s">
        <v>19</v>
      </c>
      <c r="E7" s="200"/>
      <c r="F7" s="200"/>
      <c r="G7" s="200"/>
      <c r="H7" s="201"/>
      <c r="I7" s="202" t="s">
        <v>4</v>
      </c>
    </row>
    <row r="8" spans="2:9" ht="36.75" customHeight="1">
      <c r="B8" s="195"/>
      <c r="C8" s="196"/>
      <c r="D8" s="59" t="s">
        <v>5</v>
      </c>
      <c r="E8" s="59" t="s">
        <v>6</v>
      </c>
      <c r="F8" s="59" t="s">
        <v>7</v>
      </c>
      <c r="G8" s="59" t="s">
        <v>8</v>
      </c>
      <c r="H8" s="59" t="s">
        <v>9</v>
      </c>
      <c r="I8" s="189"/>
    </row>
    <row r="9" spans="2:16" s="1" customFormat="1" ht="15" customHeight="1">
      <c r="B9" s="197"/>
      <c r="C9" s="198"/>
      <c r="D9" s="59">
        <v>1</v>
      </c>
      <c r="E9" s="59">
        <v>2</v>
      </c>
      <c r="F9" s="59" t="s">
        <v>10</v>
      </c>
      <c r="G9" s="59">
        <v>4</v>
      </c>
      <c r="H9" s="59">
        <v>5</v>
      </c>
      <c r="I9" s="59" t="s">
        <v>11</v>
      </c>
      <c r="J9" s="7"/>
      <c r="K9" s="7"/>
      <c r="L9" s="7"/>
      <c r="M9" s="7"/>
      <c r="N9" s="7"/>
      <c r="O9" s="7"/>
      <c r="P9" s="7"/>
    </row>
    <row r="10" spans="2:9" s="1" customFormat="1" ht="15" customHeight="1">
      <c r="B10" s="203" t="s">
        <v>73</v>
      </c>
      <c r="C10" s="203"/>
      <c r="D10" s="91">
        <f>SUM(D11:D17)</f>
        <v>0</v>
      </c>
      <c r="E10" s="91">
        <f>SUM(E11:E17)</f>
        <v>0</v>
      </c>
      <c r="F10" s="91">
        <f>D10+E10</f>
        <v>0</v>
      </c>
      <c r="G10" s="91">
        <f>SUM(G11:G17)</f>
        <v>0</v>
      </c>
      <c r="H10" s="91">
        <f>SUM(H11:H17)</f>
        <v>0</v>
      </c>
      <c r="I10" s="91">
        <f>F10-G10</f>
        <v>0</v>
      </c>
    </row>
    <row r="11" spans="2:9" s="1" customFormat="1" ht="15" customHeight="1">
      <c r="B11" s="85"/>
      <c r="C11" s="83" t="s">
        <v>74</v>
      </c>
      <c r="D11" s="75">
        <v>0</v>
      </c>
      <c r="E11" s="75">
        <v>0</v>
      </c>
      <c r="F11" s="75">
        <f aca="true" t="shared" si="0" ref="F11:F29">D11+E11</f>
        <v>0</v>
      </c>
      <c r="G11" s="75">
        <v>0</v>
      </c>
      <c r="H11" s="75">
        <v>0</v>
      </c>
      <c r="I11" s="75">
        <f aca="true" t="shared" si="1" ref="I11:I29">F11-G11</f>
        <v>0</v>
      </c>
    </row>
    <row r="12" spans="2:9" s="1" customFormat="1" ht="15" customHeight="1">
      <c r="B12" s="85"/>
      <c r="C12" s="83" t="s">
        <v>75</v>
      </c>
      <c r="D12" s="75">
        <v>0</v>
      </c>
      <c r="E12" s="75">
        <v>0</v>
      </c>
      <c r="F12" s="75">
        <f t="shared" si="0"/>
        <v>0</v>
      </c>
      <c r="G12" s="75">
        <v>0</v>
      </c>
      <c r="H12" s="75">
        <v>0</v>
      </c>
      <c r="I12" s="75">
        <f t="shared" si="1"/>
        <v>0</v>
      </c>
    </row>
    <row r="13" spans="2:9" s="1" customFormat="1" ht="15" customHeight="1">
      <c r="B13" s="85"/>
      <c r="C13" s="83" t="s">
        <v>76</v>
      </c>
      <c r="D13" s="75">
        <v>0</v>
      </c>
      <c r="E13" s="75">
        <v>0</v>
      </c>
      <c r="F13" s="75">
        <f t="shared" si="0"/>
        <v>0</v>
      </c>
      <c r="G13" s="75">
        <v>0</v>
      </c>
      <c r="H13" s="75">
        <v>0</v>
      </c>
      <c r="I13" s="75">
        <f t="shared" si="1"/>
        <v>0</v>
      </c>
    </row>
    <row r="14" spans="2:9" s="1" customFormat="1" ht="15" customHeight="1">
      <c r="B14" s="85"/>
      <c r="C14" s="83" t="s">
        <v>77</v>
      </c>
      <c r="D14" s="75">
        <v>0</v>
      </c>
      <c r="E14" s="75">
        <v>0</v>
      </c>
      <c r="F14" s="75">
        <f t="shared" si="0"/>
        <v>0</v>
      </c>
      <c r="G14" s="75">
        <v>0</v>
      </c>
      <c r="H14" s="75">
        <v>0</v>
      </c>
      <c r="I14" s="75">
        <f t="shared" si="1"/>
        <v>0</v>
      </c>
    </row>
    <row r="15" spans="2:9" s="1" customFormat="1" ht="15" customHeight="1">
      <c r="B15" s="85"/>
      <c r="C15" s="83" t="s">
        <v>78</v>
      </c>
      <c r="D15" s="75">
        <v>0</v>
      </c>
      <c r="E15" s="75">
        <v>0</v>
      </c>
      <c r="F15" s="75">
        <f t="shared" si="0"/>
        <v>0</v>
      </c>
      <c r="G15" s="75">
        <v>0</v>
      </c>
      <c r="H15" s="75">
        <v>0</v>
      </c>
      <c r="I15" s="75">
        <f t="shared" si="1"/>
        <v>0</v>
      </c>
    </row>
    <row r="16" spans="2:9" s="1" customFormat="1" ht="15" customHeight="1">
      <c r="B16" s="85"/>
      <c r="C16" s="83" t="s">
        <v>79</v>
      </c>
      <c r="D16" s="75">
        <v>0</v>
      </c>
      <c r="E16" s="75">
        <v>0</v>
      </c>
      <c r="F16" s="75">
        <f t="shared" si="0"/>
        <v>0</v>
      </c>
      <c r="G16" s="75">
        <v>0</v>
      </c>
      <c r="H16" s="75">
        <v>0</v>
      </c>
      <c r="I16" s="75">
        <f t="shared" si="1"/>
        <v>0</v>
      </c>
    </row>
    <row r="17" spans="2:15" s="1" customFormat="1" ht="15" customHeight="1">
      <c r="B17" s="85"/>
      <c r="C17" s="83" t="s">
        <v>80</v>
      </c>
      <c r="D17" s="75">
        <v>0</v>
      </c>
      <c r="E17" s="75">
        <v>0</v>
      </c>
      <c r="F17" s="75">
        <f t="shared" si="0"/>
        <v>0</v>
      </c>
      <c r="G17" s="75">
        <v>0</v>
      </c>
      <c r="H17" s="75">
        <v>0</v>
      </c>
      <c r="I17" s="75">
        <f t="shared" si="1"/>
        <v>0</v>
      </c>
      <c r="J17" s="7"/>
      <c r="K17" s="7"/>
      <c r="L17" s="7"/>
      <c r="M17" s="7"/>
      <c r="N17" s="7"/>
      <c r="O17" s="7"/>
    </row>
    <row r="18" spans="2:9" s="1" customFormat="1" ht="15" customHeight="1">
      <c r="B18" s="192" t="s">
        <v>81</v>
      </c>
      <c r="C18" s="193"/>
      <c r="D18" s="84">
        <f>SUM(D19:D21)</f>
        <v>0</v>
      </c>
      <c r="E18" s="84">
        <f>SUM(E19:E21)</f>
        <v>0</v>
      </c>
      <c r="F18" s="84">
        <f t="shared" si="0"/>
        <v>0</v>
      </c>
      <c r="G18" s="84">
        <f>SUM(G19:G21)</f>
        <v>0</v>
      </c>
      <c r="H18" s="84">
        <f>SUM(H19:H21)</f>
        <v>0</v>
      </c>
      <c r="I18" s="84">
        <f t="shared" si="1"/>
        <v>0</v>
      </c>
    </row>
    <row r="19" spans="2:9" s="1" customFormat="1" ht="15" customHeight="1">
      <c r="B19" s="85"/>
      <c r="C19" s="83" t="s">
        <v>16</v>
      </c>
      <c r="D19" s="75">
        <v>0</v>
      </c>
      <c r="E19" s="75">
        <v>0</v>
      </c>
      <c r="F19" s="75">
        <f t="shared" si="0"/>
        <v>0</v>
      </c>
      <c r="G19" s="75">
        <v>0</v>
      </c>
      <c r="H19" s="75">
        <v>0</v>
      </c>
      <c r="I19" s="75">
        <f t="shared" si="1"/>
        <v>0</v>
      </c>
    </row>
    <row r="20" spans="2:9" s="1" customFormat="1" ht="15" customHeight="1">
      <c r="B20" s="85"/>
      <c r="C20" s="83" t="s">
        <v>82</v>
      </c>
      <c r="D20" s="75">
        <v>0</v>
      </c>
      <c r="E20" s="75">
        <v>0</v>
      </c>
      <c r="F20" s="75">
        <f t="shared" si="0"/>
        <v>0</v>
      </c>
      <c r="G20" s="75">
        <v>0</v>
      </c>
      <c r="H20" s="75">
        <v>0</v>
      </c>
      <c r="I20" s="75">
        <f t="shared" si="1"/>
        <v>0</v>
      </c>
    </row>
    <row r="21" spans="2:15" s="1" customFormat="1" ht="15" customHeight="1">
      <c r="B21" s="85"/>
      <c r="C21" s="83" t="s">
        <v>83</v>
      </c>
      <c r="D21" s="75">
        <v>0</v>
      </c>
      <c r="E21" s="75">
        <v>0</v>
      </c>
      <c r="F21" s="75">
        <f t="shared" si="0"/>
        <v>0</v>
      </c>
      <c r="G21" s="75">
        <v>0</v>
      </c>
      <c r="H21" s="75">
        <v>0</v>
      </c>
      <c r="I21" s="75">
        <f t="shared" si="1"/>
        <v>0</v>
      </c>
      <c r="J21" s="7"/>
      <c r="K21" s="7"/>
      <c r="L21" s="7"/>
      <c r="M21" s="7"/>
      <c r="N21" s="7"/>
      <c r="O21" s="7"/>
    </row>
    <row r="22" spans="2:9" s="1" customFormat="1" ht="15" customHeight="1">
      <c r="B22" s="192" t="s">
        <v>84</v>
      </c>
      <c r="C22" s="193"/>
      <c r="D22" s="84">
        <f>SUM(D23:D29)</f>
        <v>0</v>
      </c>
      <c r="E22" s="84">
        <f>SUM(E23:E29)</f>
        <v>0</v>
      </c>
      <c r="F22" s="84">
        <f t="shared" si="0"/>
        <v>0</v>
      </c>
      <c r="G22" s="84">
        <f>SUM(G23:G29)</f>
        <v>0</v>
      </c>
      <c r="H22" s="84">
        <f>SUM(H23:H29)</f>
        <v>0</v>
      </c>
      <c r="I22" s="84">
        <f t="shared" si="1"/>
        <v>0</v>
      </c>
    </row>
    <row r="23" spans="2:9" s="1" customFormat="1" ht="15" customHeight="1">
      <c r="B23" s="85"/>
      <c r="C23" s="83" t="s">
        <v>85</v>
      </c>
      <c r="D23" s="75">
        <v>0</v>
      </c>
      <c r="E23" s="75">
        <v>0</v>
      </c>
      <c r="F23" s="75">
        <f t="shared" si="0"/>
        <v>0</v>
      </c>
      <c r="G23" s="75">
        <v>0</v>
      </c>
      <c r="H23" s="75">
        <v>0</v>
      </c>
      <c r="I23" s="75">
        <f t="shared" si="1"/>
        <v>0</v>
      </c>
    </row>
    <row r="24" spans="2:9" s="1" customFormat="1" ht="15" customHeight="1">
      <c r="B24" s="85"/>
      <c r="C24" s="83" t="s">
        <v>86</v>
      </c>
      <c r="D24" s="75">
        <v>0</v>
      </c>
      <c r="E24" s="75">
        <v>0</v>
      </c>
      <c r="F24" s="75">
        <f t="shared" si="0"/>
        <v>0</v>
      </c>
      <c r="G24" s="75">
        <v>0</v>
      </c>
      <c r="H24" s="75">
        <v>0</v>
      </c>
      <c r="I24" s="75">
        <f t="shared" si="1"/>
        <v>0</v>
      </c>
    </row>
    <row r="25" spans="2:9" s="1" customFormat="1" ht="15" customHeight="1">
      <c r="B25" s="85"/>
      <c r="C25" s="83" t="s">
        <v>87</v>
      </c>
      <c r="D25" s="75">
        <v>0</v>
      </c>
      <c r="E25" s="75">
        <v>0</v>
      </c>
      <c r="F25" s="75">
        <f t="shared" si="0"/>
        <v>0</v>
      </c>
      <c r="G25" s="75">
        <v>0</v>
      </c>
      <c r="H25" s="75">
        <v>0</v>
      </c>
      <c r="I25" s="75">
        <f t="shared" si="1"/>
        <v>0</v>
      </c>
    </row>
    <row r="26" spans="2:9" ht="15" customHeight="1">
      <c r="B26" s="85"/>
      <c r="C26" s="83" t="s">
        <v>88</v>
      </c>
      <c r="D26" s="75">
        <v>0</v>
      </c>
      <c r="E26" s="75">
        <v>0</v>
      </c>
      <c r="F26" s="75">
        <f t="shared" si="0"/>
        <v>0</v>
      </c>
      <c r="G26" s="75">
        <v>0</v>
      </c>
      <c r="H26" s="75">
        <v>0</v>
      </c>
      <c r="I26" s="75">
        <f t="shared" si="1"/>
        <v>0</v>
      </c>
    </row>
    <row r="27" spans="2:9" ht="15" customHeight="1">
      <c r="B27" s="85"/>
      <c r="C27" s="83" t="s">
        <v>89</v>
      </c>
      <c r="D27" s="75">
        <v>0</v>
      </c>
      <c r="E27" s="75">
        <v>0</v>
      </c>
      <c r="F27" s="75">
        <f t="shared" si="0"/>
        <v>0</v>
      </c>
      <c r="G27" s="75">
        <v>0</v>
      </c>
      <c r="H27" s="75">
        <v>0</v>
      </c>
      <c r="I27" s="75">
        <f t="shared" si="1"/>
        <v>0</v>
      </c>
    </row>
    <row r="28" spans="2:9" ht="15" customHeight="1">
      <c r="B28" s="85"/>
      <c r="C28" s="83" t="s">
        <v>90</v>
      </c>
      <c r="D28" s="75">
        <v>0</v>
      </c>
      <c r="E28" s="75">
        <v>0</v>
      </c>
      <c r="F28" s="75">
        <f t="shared" si="0"/>
        <v>0</v>
      </c>
      <c r="G28" s="75">
        <v>0</v>
      </c>
      <c r="H28" s="75">
        <v>0</v>
      </c>
      <c r="I28" s="75">
        <f t="shared" si="1"/>
        <v>0</v>
      </c>
    </row>
    <row r="29" spans="2:9" ht="15" customHeight="1">
      <c r="B29" s="85"/>
      <c r="C29" s="83" t="s">
        <v>91</v>
      </c>
      <c r="D29" s="75">
        <v>0</v>
      </c>
      <c r="E29" s="75">
        <v>0</v>
      </c>
      <c r="F29" s="75">
        <f t="shared" si="0"/>
        <v>0</v>
      </c>
      <c r="G29" s="75">
        <v>0</v>
      </c>
      <c r="H29" s="75">
        <v>0</v>
      </c>
      <c r="I29" s="75">
        <f t="shared" si="1"/>
        <v>0</v>
      </c>
    </row>
    <row r="30" spans="2:9" ht="15" customHeight="1">
      <c r="B30" s="85"/>
      <c r="C30" s="83"/>
      <c r="D30" s="75"/>
      <c r="E30" s="75"/>
      <c r="F30" s="75"/>
      <c r="G30" s="75"/>
      <c r="H30" s="75"/>
      <c r="I30" s="75"/>
    </row>
    <row r="31" spans="2:9" ht="15" customHeight="1">
      <c r="B31" s="85"/>
      <c r="C31" s="83"/>
      <c r="D31" s="75"/>
      <c r="E31" s="75"/>
      <c r="F31" s="75"/>
      <c r="G31" s="75"/>
      <c r="H31" s="75"/>
      <c r="I31" s="75"/>
    </row>
    <row r="32" spans="1:9" s="4" customFormat="1" ht="15.75" customHeight="1">
      <c r="A32" s="3"/>
      <c r="B32" s="85"/>
      <c r="C32" s="83"/>
      <c r="D32" s="75"/>
      <c r="E32" s="75"/>
      <c r="F32" s="75"/>
      <c r="G32" s="75"/>
      <c r="H32" s="75"/>
      <c r="I32" s="75"/>
    </row>
    <row r="33" spans="2:10" ht="15.75" customHeight="1">
      <c r="B33" s="86"/>
      <c r="C33" s="87" t="s">
        <v>92</v>
      </c>
      <c r="D33" s="88">
        <f aca="true" t="shared" si="2" ref="D33:I33">+D10+D18+D22</f>
        <v>0</v>
      </c>
      <c r="E33" s="88">
        <f t="shared" si="2"/>
        <v>0</v>
      </c>
      <c r="F33" s="88">
        <f t="shared" si="2"/>
        <v>0</v>
      </c>
      <c r="G33" s="88">
        <f t="shared" si="2"/>
        <v>0</v>
      </c>
      <c r="H33" s="88">
        <f t="shared" si="2"/>
        <v>0</v>
      </c>
      <c r="I33" s="88">
        <f t="shared" si="2"/>
        <v>0</v>
      </c>
      <c r="J33" s="6"/>
    </row>
    <row r="34" spans="2:9" ht="15">
      <c r="B34" s="86"/>
      <c r="C34" s="87" t="s">
        <v>93</v>
      </c>
      <c r="D34" s="88">
        <f>+'COGC.C'!D38+'COG C.C.(2)'!D35+'COG C.C. (3)'!D33</f>
        <v>91545075</v>
      </c>
      <c r="E34" s="88">
        <v>5248297</v>
      </c>
      <c r="F34" s="88">
        <f>+'COGC.C'!F38+'COG C.C.(2)'!F35+'COG C.C. (3)'!F33</f>
        <v>96793373</v>
      </c>
      <c r="G34" s="88">
        <f>+'COGC.C'!G38+'COG C.C.(2)'!G35+'COG C.C. (3)'!G33</f>
        <v>96793372.5</v>
      </c>
      <c r="H34" s="88">
        <f>+'COGC.C'!H38+'COG C.C.(2)'!H35+'COG C.C. (3)'!H33</f>
        <v>91870834</v>
      </c>
      <c r="I34" s="88">
        <f>+'COGC.C'!I38+'COG C.C.(2)'!I35+'COG C.C. (3)'!I33</f>
        <v>-0.2599999997764826</v>
      </c>
    </row>
    <row r="36" spans="4:9" ht="15">
      <c r="D36" s="5"/>
      <c r="E36" s="5"/>
      <c r="F36" s="5"/>
      <c r="G36" s="5"/>
      <c r="H36" s="5"/>
      <c r="I36" s="5"/>
    </row>
    <row r="37" spans="4:9" ht="15">
      <c r="D37" s="5"/>
      <c r="E37" s="5"/>
      <c r="F37" s="5"/>
      <c r="G37" s="5"/>
      <c r="H37" s="5"/>
      <c r="I37" s="5"/>
    </row>
    <row r="38" spans="4:9" ht="15">
      <c r="D38" s="5"/>
      <c r="E38" s="5"/>
      <c r="F38" s="5"/>
      <c r="G38" s="5"/>
      <c r="H38" s="5"/>
      <c r="I38" s="5"/>
    </row>
    <row r="39" spans="4:9" ht="15">
      <c r="D39" s="5"/>
      <c r="E39" s="5"/>
      <c r="F39" s="5"/>
      <c r="G39" s="5"/>
      <c r="H39" s="5"/>
      <c r="I39" s="5"/>
    </row>
    <row r="40" spans="4:9" ht="15">
      <c r="D40" s="5"/>
      <c r="E40" s="5"/>
      <c r="F40" s="5"/>
      <c r="G40" s="5"/>
      <c r="H40" s="5"/>
      <c r="I40" s="5"/>
    </row>
  </sheetData>
  <sheetProtection/>
  <mergeCells count="11">
    <mergeCell ref="C2:J2"/>
    <mergeCell ref="B10:C10"/>
    <mergeCell ref="B18:C18"/>
    <mergeCell ref="B22:C22"/>
    <mergeCell ref="B1:I1"/>
    <mergeCell ref="B3:I3"/>
    <mergeCell ref="B4:I4"/>
    <mergeCell ref="B5:I5"/>
    <mergeCell ref="B7:C9"/>
    <mergeCell ref="D7:H7"/>
    <mergeCell ref="I7:I8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3" r:id="rId2"/>
  <headerFooter>
    <oddFooter>&amp;R&amp;8Presupuestaria/ &amp;P 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SheetLayoutView="100" zoomScalePageLayoutView="0" workbookViewId="0" topLeftCell="A1">
      <selection activeCell="B3" sqref="B3:I3"/>
    </sheetView>
  </sheetViews>
  <sheetFormatPr defaultColWidth="11.421875" defaultRowHeight="15"/>
  <cols>
    <col min="1" max="1" width="2.57421875" style="1" customWidth="1"/>
    <col min="2" max="2" width="2.00390625" style="2" customWidth="1"/>
    <col min="3" max="3" width="45.8515625" style="2" customWidth="1"/>
    <col min="4" max="9" width="13.140625" style="2" customWidth="1"/>
    <col min="10" max="10" width="3.00390625" style="0" customWidth="1"/>
  </cols>
  <sheetData>
    <row r="1" spans="2:9" ht="15">
      <c r="B1" s="191" t="s">
        <v>175</v>
      </c>
      <c r="C1" s="191"/>
      <c r="D1" s="191"/>
      <c r="E1" s="191"/>
      <c r="F1" s="191"/>
      <c r="G1" s="191"/>
      <c r="H1" s="191"/>
      <c r="I1" s="191"/>
    </row>
    <row r="2" spans="2:9" ht="15">
      <c r="B2" s="191" t="s">
        <v>191</v>
      </c>
      <c r="C2" s="191"/>
      <c r="D2" s="191"/>
      <c r="E2" s="191"/>
      <c r="F2" s="191"/>
      <c r="G2" s="191"/>
      <c r="H2" s="191"/>
      <c r="I2" s="191"/>
    </row>
    <row r="3" spans="2:9" ht="15">
      <c r="B3" s="191" t="s">
        <v>0</v>
      </c>
      <c r="C3" s="191"/>
      <c r="D3" s="191"/>
      <c r="E3" s="191"/>
      <c r="F3" s="191"/>
      <c r="G3" s="191"/>
      <c r="H3" s="191"/>
      <c r="I3" s="191"/>
    </row>
    <row r="4" spans="2:9" ht="15">
      <c r="B4" s="191" t="s">
        <v>1</v>
      </c>
      <c r="C4" s="191"/>
      <c r="D4" s="191"/>
      <c r="E4" s="191"/>
      <c r="F4" s="191"/>
      <c r="G4" s="191"/>
      <c r="H4" s="191"/>
      <c r="I4" s="191"/>
    </row>
    <row r="5" spans="2:9" s="1" customFormat="1" ht="15">
      <c r="B5" s="191" t="s">
        <v>176</v>
      </c>
      <c r="C5" s="191"/>
      <c r="D5" s="191"/>
      <c r="E5" s="191"/>
      <c r="F5" s="191"/>
      <c r="G5" s="191"/>
      <c r="H5" s="191"/>
      <c r="I5" s="191"/>
    </row>
    <row r="6" spans="2:9" ht="6.75" customHeight="1">
      <c r="B6" s="65"/>
      <c r="C6" s="65"/>
      <c r="D6" s="65"/>
      <c r="E6" s="65"/>
      <c r="F6" s="65"/>
      <c r="G6" s="65"/>
      <c r="H6" s="65"/>
      <c r="I6" s="65"/>
    </row>
    <row r="7" spans="2:9" ht="15">
      <c r="B7" s="187" t="s">
        <v>2</v>
      </c>
      <c r="C7" s="187"/>
      <c r="D7" s="189" t="s">
        <v>3</v>
      </c>
      <c r="E7" s="189"/>
      <c r="F7" s="189"/>
      <c r="G7" s="189"/>
      <c r="H7" s="189"/>
      <c r="I7" s="189" t="s">
        <v>4</v>
      </c>
    </row>
    <row r="8" spans="2:9" ht="24">
      <c r="B8" s="188"/>
      <c r="C8" s="188"/>
      <c r="D8" s="59" t="s">
        <v>5</v>
      </c>
      <c r="E8" s="59" t="s">
        <v>6</v>
      </c>
      <c r="F8" s="59" t="s">
        <v>7</v>
      </c>
      <c r="G8" s="59" t="s">
        <v>8</v>
      </c>
      <c r="H8" s="59" t="s">
        <v>9</v>
      </c>
      <c r="I8" s="190"/>
    </row>
    <row r="9" spans="2:9" ht="15">
      <c r="B9" s="188"/>
      <c r="C9" s="188"/>
      <c r="D9" s="59">
        <v>1</v>
      </c>
      <c r="E9" s="59">
        <v>2</v>
      </c>
      <c r="F9" s="59" t="s">
        <v>10</v>
      </c>
      <c r="G9" s="59">
        <v>4</v>
      </c>
      <c r="H9" s="59">
        <v>5</v>
      </c>
      <c r="I9" s="59" t="s">
        <v>11</v>
      </c>
    </row>
    <row r="10" spans="2:9" ht="15">
      <c r="B10" s="51"/>
      <c r="C10" s="52"/>
      <c r="D10" s="53"/>
      <c r="E10" s="53"/>
      <c r="F10" s="53"/>
      <c r="G10" s="53"/>
      <c r="H10" s="53"/>
      <c r="I10" s="53"/>
    </row>
    <row r="11" spans="2:9" ht="15">
      <c r="B11" s="27"/>
      <c r="C11" s="54"/>
      <c r="D11" s="55"/>
      <c r="E11" s="55"/>
      <c r="F11" s="55"/>
      <c r="G11" s="55"/>
      <c r="H11" s="55"/>
      <c r="I11" s="55"/>
    </row>
    <row r="12" spans="1:9" s="131" customFormat="1" ht="51" customHeight="1">
      <c r="A12" s="130"/>
      <c r="B12" s="27"/>
      <c r="C12" s="74" t="s">
        <v>12</v>
      </c>
      <c r="D12" s="75">
        <v>91545075</v>
      </c>
      <c r="E12" s="75">
        <v>5129337.36</v>
      </c>
      <c r="F12" s="75">
        <f>D12+E12</f>
        <v>96674412.36</v>
      </c>
      <c r="G12" s="94">
        <v>96674412.65</v>
      </c>
      <c r="H12" s="75">
        <v>91770093.89</v>
      </c>
      <c r="I12" s="75">
        <f>F12-G12</f>
        <v>-0.2900000065565109</v>
      </c>
    </row>
    <row r="13" spans="1:9" s="131" customFormat="1" ht="51" customHeight="1">
      <c r="A13" s="130"/>
      <c r="B13" s="56"/>
      <c r="C13" s="77" t="s">
        <v>13</v>
      </c>
      <c r="D13" s="75">
        <v>0</v>
      </c>
      <c r="E13" s="75">
        <v>118959.98</v>
      </c>
      <c r="F13" s="75">
        <f>D13+E13</f>
        <v>118959.98</v>
      </c>
      <c r="G13" s="75">
        <v>118959.98</v>
      </c>
      <c r="H13" s="75">
        <v>100740</v>
      </c>
      <c r="I13" s="75">
        <f>F13-G13</f>
        <v>0</v>
      </c>
    </row>
    <row r="14" spans="1:9" s="131" customFormat="1" ht="51" customHeight="1">
      <c r="A14" s="130"/>
      <c r="B14" s="56"/>
      <c r="C14" s="74" t="s">
        <v>14</v>
      </c>
      <c r="D14" s="75">
        <v>0</v>
      </c>
      <c r="E14" s="75">
        <v>0</v>
      </c>
      <c r="F14" s="75">
        <f>D14+E14</f>
        <v>0</v>
      </c>
      <c r="G14" s="75">
        <v>0</v>
      </c>
      <c r="H14" s="75">
        <v>0</v>
      </c>
      <c r="I14" s="75">
        <f>F14-G14</f>
        <v>0</v>
      </c>
    </row>
    <row r="15" spans="1:9" s="131" customFormat="1" ht="51" customHeight="1">
      <c r="A15" s="130"/>
      <c r="B15" s="56"/>
      <c r="C15" s="74" t="s">
        <v>15</v>
      </c>
      <c r="D15" s="75">
        <v>0</v>
      </c>
      <c r="E15" s="75">
        <v>0</v>
      </c>
      <c r="F15" s="75">
        <f>D15+E15</f>
        <v>0</v>
      </c>
      <c r="G15" s="75">
        <v>0</v>
      </c>
      <c r="H15" s="75">
        <v>0</v>
      </c>
      <c r="I15" s="75">
        <f>F15-G15</f>
        <v>0</v>
      </c>
    </row>
    <row r="16" spans="1:9" s="131" customFormat="1" ht="51" customHeight="1">
      <c r="A16" s="130"/>
      <c r="B16" s="56"/>
      <c r="C16" s="74" t="s">
        <v>16</v>
      </c>
      <c r="D16" s="75">
        <v>0</v>
      </c>
      <c r="E16" s="75">
        <v>0</v>
      </c>
      <c r="F16" s="75">
        <f>D16+E16</f>
        <v>0</v>
      </c>
      <c r="G16" s="75">
        <v>0</v>
      </c>
      <c r="H16" s="75">
        <v>0</v>
      </c>
      <c r="I16" s="75">
        <f>F16-G16</f>
        <v>0</v>
      </c>
    </row>
    <row r="17" spans="2:9" ht="15">
      <c r="B17" s="56"/>
      <c r="C17" s="74"/>
      <c r="D17" s="75"/>
      <c r="E17" s="75"/>
      <c r="F17" s="75"/>
      <c r="G17" s="75"/>
      <c r="H17" s="75"/>
      <c r="I17" s="75"/>
    </row>
    <row r="18" spans="2:9" ht="15">
      <c r="B18" s="56"/>
      <c r="C18" s="74"/>
      <c r="D18" s="75"/>
      <c r="E18" s="75"/>
      <c r="F18" s="75"/>
      <c r="G18" s="75"/>
      <c r="H18" s="75"/>
      <c r="I18" s="75"/>
    </row>
    <row r="19" spans="1:9" s="4" customFormat="1" ht="15">
      <c r="A19" s="3"/>
      <c r="B19" s="57"/>
      <c r="C19" s="78"/>
      <c r="D19" s="79"/>
      <c r="E19" s="79"/>
      <c r="F19" s="79"/>
      <c r="G19" s="79"/>
      <c r="H19" s="79"/>
      <c r="I19" s="79"/>
    </row>
    <row r="20" spans="2:9" ht="15">
      <c r="B20" s="57"/>
      <c r="C20" s="78" t="s">
        <v>17</v>
      </c>
      <c r="D20" s="80">
        <f>SUM(D12:D19)</f>
        <v>91545075</v>
      </c>
      <c r="E20" s="80">
        <f>SUM(E12:E19)</f>
        <v>5248297.340000001</v>
      </c>
      <c r="F20" s="80">
        <f>SUM(F12:F19)+1</f>
        <v>96793373.34</v>
      </c>
      <c r="G20" s="80">
        <f>SUM(G12:G19)</f>
        <v>96793372.63000001</v>
      </c>
      <c r="H20" s="80">
        <f>SUM(H12:H19)</f>
        <v>91870833.89</v>
      </c>
      <c r="I20" s="80">
        <f>SUM(I12:I19)</f>
        <v>-0.2900000065565109</v>
      </c>
    </row>
    <row r="21" spans="2:9" ht="15">
      <c r="B21" s="37"/>
      <c r="C21" s="37"/>
      <c r="D21" s="133" t="s">
        <v>1</v>
      </c>
      <c r="E21" s="41"/>
      <c r="F21" s="41"/>
      <c r="G21" s="41"/>
      <c r="H21" s="41"/>
      <c r="I21" s="41"/>
    </row>
    <row r="22" spans="4:9" ht="15">
      <c r="D22" s="5"/>
      <c r="E22" s="5"/>
      <c r="F22" s="5"/>
      <c r="G22" s="5"/>
      <c r="H22" s="5"/>
      <c r="I22" s="5"/>
    </row>
    <row r="24" spans="4:9" ht="15">
      <c r="D24" s="5"/>
      <c r="E24" s="5"/>
      <c r="F24" s="5"/>
      <c r="G24" s="5"/>
      <c r="H24" s="5"/>
      <c r="I24" s="5"/>
    </row>
  </sheetData>
  <sheetProtection/>
  <mergeCells count="8">
    <mergeCell ref="B1:I1"/>
    <mergeCell ref="B3:I3"/>
    <mergeCell ref="B4:I4"/>
    <mergeCell ref="B5:I5"/>
    <mergeCell ref="B7:C9"/>
    <mergeCell ref="D7:H7"/>
    <mergeCell ref="I7:I8"/>
    <mergeCell ref="B2:I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r:id="rId2"/>
  <headerFooter>
    <oddFooter>&amp;R&amp;8Presupuestaria/ &amp;P 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SheetLayoutView="100" zoomScalePageLayoutView="0" workbookViewId="0" topLeftCell="A1">
      <selection activeCell="B3" sqref="B3:I3"/>
    </sheetView>
  </sheetViews>
  <sheetFormatPr defaultColWidth="11.421875" defaultRowHeight="15"/>
  <cols>
    <col min="1" max="1" width="2.28125" style="1" customWidth="1"/>
    <col min="2" max="2" width="3.28125" style="2" customWidth="1"/>
    <col min="3" max="3" width="52.57421875" style="2" customWidth="1"/>
    <col min="4" max="9" width="13.140625" style="2" customWidth="1"/>
    <col min="10" max="10" width="2.7109375" style="1" customWidth="1"/>
  </cols>
  <sheetData>
    <row r="1" spans="2:9" ht="15">
      <c r="B1" s="191" t="s">
        <v>177</v>
      </c>
      <c r="C1" s="191"/>
      <c r="D1" s="191"/>
      <c r="E1" s="191"/>
      <c r="F1" s="191"/>
      <c r="G1" s="191"/>
      <c r="H1" s="191"/>
      <c r="I1" s="191"/>
    </row>
    <row r="2" spans="2:9" ht="15">
      <c r="B2" s="191" t="s">
        <v>191</v>
      </c>
      <c r="C2" s="191"/>
      <c r="D2" s="191"/>
      <c r="E2" s="191"/>
      <c r="F2" s="191"/>
      <c r="G2" s="191"/>
      <c r="H2" s="191"/>
      <c r="I2" s="191"/>
    </row>
    <row r="3" spans="2:9" ht="15">
      <c r="B3" s="191" t="s">
        <v>0</v>
      </c>
      <c r="C3" s="191"/>
      <c r="D3" s="191"/>
      <c r="E3" s="191"/>
      <c r="F3" s="191"/>
      <c r="G3" s="191"/>
      <c r="H3" s="191"/>
      <c r="I3" s="191"/>
    </row>
    <row r="4" spans="2:9" ht="15">
      <c r="B4" s="191" t="s">
        <v>129</v>
      </c>
      <c r="C4" s="191"/>
      <c r="D4" s="191"/>
      <c r="E4" s="191"/>
      <c r="F4" s="191"/>
      <c r="G4" s="191"/>
      <c r="H4" s="191"/>
      <c r="I4" s="191"/>
    </row>
    <row r="5" spans="2:9" ht="15">
      <c r="B5" s="191" t="s">
        <v>176</v>
      </c>
      <c r="C5" s="191"/>
      <c r="D5" s="191"/>
      <c r="E5" s="191"/>
      <c r="F5" s="191"/>
      <c r="G5" s="191"/>
      <c r="H5" s="191"/>
      <c r="I5" s="191"/>
    </row>
    <row r="6" spans="2:9" ht="15">
      <c r="B6" s="187" t="s">
        <v>2</v>
      </c>
      <c r="C6" s="187"/>
      <c r="D6" s="189" t="s">
        <v>19</v>
      </c>
      <c r="E6" s="189"/>
      <c r="F6" s="189"/>
      <c r="G6" s="189"/>
      <c r="H6" s="189"/>
      <c r="I6" s="189" t="s">
        <v>4</v>
      </c>
    </row>
    <row r="7" spans="2:9" ht="24">
      <c r="B7" s="188"/>
      <c r="C7" s="188"/>
      <c r="D7" s="59" t="s">
        <v>5</v>
      </c>
      <c r="E7" s="59" t="s">
        <v>6</v>
      </c>
      <c r="F7" s="59" t="s">
        <v>7</v>
      </c>
      <c r="G7" s="59" t="s">
        <v>8</v>
      </c>
      <c r="H7" s="59" t="s">
        <v>9</v>
      </c>
      <c r="I7" s="190"/>
    </row>
    <row r="8" spans="2:9" ht="15">
      <c r="B8" s="188"/>
      <c r="C8" s="188"/>
      <c r="D8" s="59">
        <v>1</v>
      </c>
      <c r="E8" s="59">
        <v>2</v>
      </c>
      <c r="F8" s="59" t="s">
        <v>10</v>
      </c>
      <c r="G8" s="59">
        <v>4</v>
      </c>
      <c r="H8" s="59">
        <v>5</v>
      </c>
      <c r="I8" s="59" t="s">
        <v>11</v>
      </c>
    </row>
    <row r="9" spans="2:9" ht="15">
      <c r="B9" s="27"/>
      <c r="C9" s="28"/>
      <c r="D9" s="29"/>
      <c r="E9" s="29"/>
      <c r="F9" s="29"/>
      <c r="G9" s="29"/>
      <c r="H9" s="29"/>
      <c r="I9" s="29"/>
    </row>
    <row r="10" spans="2:9" ht="15">
      <c r="B10" s="30"/>
      <c r="C10" s="31"/>
      <c r="D10" s="32"/>
      <c r="E10" s="32"/>
      <c r="F10" s="32"/>
      <c r="G10" s="32"/>
      <c r="H10" s="32"/>
      <c r="I10" s="32"/>
    </row>
    <row r="11" spans="2:9" ht="15">
      <c r="B11" s="30"/>
      <c r="C11" s="66" t="s">
        <v>130</v>
      </c>
      <c r="D11" s="67">
        <v>0</v>
      </c>
      <c r="E11" s="67">
        <v>0</v>
      </c>
      <c r="F11" s="67">
        <f>D11+E11</f>
        <v>0</v>
      </c>
      <c r="G11" s="67">
        <v>0</v>
      </c>
      <c r="H11" s="67">
        <v>0</v>
      </c>
      <c r="I11" s="67">
        <f>F11-G11</f>
        <v>0</v>
      </c>
    </row>
    <row r="12" spans="2:9" ht="15">
      <c r="B12" s="30"/>
      <c r="C12" s="66" t="s">
        <v>131</v>
      </c>
      <c r="D12" s="67">
        <v>0</v>
      </c>
      <c r="E12" s="67">
        <v>0</v>
      </c>
      <c r="F12" s="67">
        <f aca="true" t="shared" si="0" ref="F12:F19">D12+E12</f>
        <v>0</v>
      </c>
      <c r="G12" s="67">
        <v>0</v>
      </c>
      <c r="H12" s="67">
        <v>0</v>
      </c>
      <c r="I12" s="67">
        <f aca="true" t="shared" si="1" ref="I12:I19">F12-G12</f>
        <v>0</v>
      </c>
    </row>
    <row r="13" spans="2:9" ht="15">
      <c r="B13" s="30"/>
      <c r="C13" s="66" t="s">
        <v>132</v>
      </c>
      <c r="D13" s="67">
        <v>0</v>
      </c>
      <c r="E13" s="67">
        <v>0</v>
      </c>
      <c r="F13" s="67">
        <f t="shared" si="0"/>
        <v>0</v>
      </c>
      <c r="G13" s="67">
        <v>0</v>
      </c>
      <c r="H13" s="67">
        <v>0</v>
      </c>
      <c r="I13" s="67">
        <f t="shared" si="1"/>
        <v>0</v>
      </c>
    </row>
    <row r="14" spans="2:9" ht="15">
      <c r="B14" s="30"/>
      <c r="C14" s="66" t="s">
        <v>133</v>
      </c>
      <c r="D14" s="67">
        <v>0</v>
      </c>
      <c r="E14" s="67">
        <v>0</v>
      </c>
      <c r="F14" s="67">
        <f t="shared" si="0"/>
        <v>0</v>
      </c>
      <c r="G14" s="67">
        <v>0</v>
      </c>
      <c r="H14" s="67">
        <v>0</v>
      </c>
      <c r="I14" s="67">
        <f t="shared" si="1"/>
        <v>0</v>
      </c>
    </row>
    <row r="15" spans="2:9" ht="15">
      <c r="B15" s="30"/>
      <c r="C15" s="66" t="s">
        <v>134</v>
      </c>
      <c r="D15" s="67">
        <v>0</v>
      </c>
      <c r="E15" s="67">
        <v>0</v>
      </c>
      <c r="F15" s="67">
        <f t="shared" si="0"/>
        <v>0</v>
      </c>
      <c r="G15" s="67">
        <v>0</v>
      </c>
      <c r="H15" s="67">
        <v>0</v>
      </c>
      <c r="I15" s="67">
        <f t="shared" si="1"/>
        <v>0</v>
      </c>
    </row>
    <row r="16" spans="2:9" ht="15">
      <c r="B16" s="30"/>
      <c r="C16" s="66" t="s">
        <v>135</v>
      </c>
      <c r="D16" s="67">
        <v>0</v>
      </c>
      <c r="E16" s="67">
        <v>0</v>
      </c>
      <c r="F16" s="67">
        <f t="shared" si="0"/>
        <v>0</v>
      </c>
      <c r="G16" s="67">
        <v>0</v>
      </c>
      <c r="H16" s="67">
        <v>0</v>
      </c>
      <c r="I16" s="67">
        <f t="shared" si="1"/>
        <v>0</v>
      </c>
    </row>
    <row r="17" spans="2:9" ht="15">
      <c r="B17" s="30"/>
      <c r="C17" s="66" t="s">
        <v>136</v>
      </c>
      <c r="D17" s="67">
        <v>0</v>
      </c>
      <c r="E17" s="67">
        <v>0</v>
      </c>
      <c r="F17" s="67">
        <f t="shared" si="0"/>
        <v>0</v>
      </c>
      <c r="G17" s="67">
        <v>0</v>
      </c>
      <c r="H17" s="67">
        <v>0</v>
      </c>
      <c r="I17" s="67">
        <f t="shared" si="1"/>
        <v>0</v>
      </c>
    </row>
    <row r="18" spans="2:9" ht="15">
      <c r="B18" s="30"/>
      <c r="C18" s="66" t="s">
        <v>137</v>
      </c>
      <c r="D18" s="67">
        <v>0</v>
      </c>
      <c r="E18" s="67">
        <v>0</v>
      </c>
      <c r="F18" s="67">
        <f t="shared" si="0"/>
        <v>0</v>
      </c>
      <c r="G18" s="67">
        <v>0</v>
      </c>
      <c r="H18" s="67">
        <v>0</v>
      </c>
      <c r="I18" s="67">
        <f t="shared" si="1"/>
        <v>0</v>
      </c>
    </row>
    <row r="19" spans="2:9" ht="15">
      <c r="B19" s="30"/>
      <c r="C19" s="66" t="s">
        <v>138</v>
      </c>
      <c r="D19" s="67">
        <v>0</v>
      </c>
      <c r="E19" s="67">
        <v>0</v>
      </c>
      <c r="F19" s="67">
        <f t="shared" si="0"/>
        <v>0</v>
      </c>
      <c r="G19" s="67">
        <v>0</v>
      </c>
      <c r="H19" s="67">
        <v>0</v>
      </c>
      <c r="I19" s="67">
        <f t="shared" si="1"/>
        <v>0</v>
      </c>
    </row>
    <row r="20" spans="2:9" ht="15">
      <c r="B20" s="30"/>
      <c r="C20" s="66" t="s">
        <v>192</v>
      </c>
      <c r="D20" s="176">
        <v>91545075</v>
      </c>
      <c r="E20" s="176">
        <v>5248298</v>
      </c>
      <c r="F20" s="176">
        <f>D20+E20</f>
        <v>96793373</v>
      </c>
      <c r="G20" s="176">
        <v>96793372.63</v>
      </c>
      <c r="H20" s="176">
        <v>91870833.89</v>
      </c>
      <c r="I20" s="176">
        <f>F20-G20</f>
        <v>0.3700000047683716</v>
      </c>
    </row>
    <row r="21" spans="2:9" ht="15">
      <c r="B21" s="30"/>
      <c r="C21" s="66"/>
      <c r="D21" s="67"/>
      <c r="E21" s="67"/>
      <c r="F21" s="67"/>
      <c r="G21" s="67"/>
      <c r="H21" s="67"/>
      <c r="I21" s="67"/>
    </row>
    <row r="22" spans="2:9" ht="15">
      <c r="B22" s="30"/>
      <c r="C22" s="66"/>
      <c r="D22" s="67"/>
      <c r="E22" s="67"/>
      <c r="F22" s="67"/>
      <c r="G22" s="67"/>
      <c r="H22" s="67"/>
      <c r="I22" s="67"/>
    </row>
    <row r="23" spans="2:9" ht="15">
      <c r="B23" s="30"/>
      <c r="C23" s="66"/>
      <c r="D23" s="67"/>
      <c r="E23" s="67"/>
      <c r="F23" s="67"/>
      <c r="G23" s="67"/>
      <c r="H23" s="67"/>
      <c r="I23" s="67"/>
    </row>
    <row r="24" spans="2:9" ht="15">
      <c r="B24" s="30"/>
      <c r="C24" s="66"/>
      <c r="D24" s="67"/>
      <c r="E24" s="67"/>
      <c r="F24" s="67"/>
      <c r="G24" s="67"/>
      <c r="H24" s="67"/>
      <c r="I24" s="67"/>
    </row>
    <row r="25" spans="2:9" ht="15">
      <c r="B25" s="30"/>
      <c r="C25" s="66"/>
      <c r="D25" s="67"/>
      <c r="E25" s="67"/>
      <c r="F25" s="67"/>
      <c r="G25" s="67"/>
      <c r="H25" s="67"/>
      <c r="I25" s="67"/>
    </row>
    <row r="26" spans="2:9" ht="15">
      <c r="B26" s="30"/>
      <c r="C26" s="70"/>
      <c r="D26" s="71"/>
      <c r="E26" s="71"/>
      <c r="F26" s="71"/>
      <c r="G26" s="71"/>
      <c r="H26" s="71"/>
      <c r="I26" s="71"/>
    </row>
    <row r="27" spans="2:9" ht="15">
      <c r="B27" s="30"/>
      <c r="C27" s="70"/>
      <c r="D27" s="71"/>
      <c r="E27" s="71"/>
      <c r="F27" s="71"/>
      <c r="G27" s="71"/>
      <c r="H27" s="71"/>
      <c r="I27" s="71"/>
    </row>
    <row r="28" spans="2:9" ht="15">
      <c r="B28" s="30"/>
      <c r="C28" s="70"/>
      <c r="D28" s="71"/>
      <c r="E28" s="71"/>
      <c r="F28" s="71"/>
      <c r="G28" s="71"/>
      <c r="H28" s="71"/>
      <c r="I28" s="71"/>
    </row>
    <row r="29" spans="2:9" ht="15">
      <c r="B29" s="30"/>
      <c r="C29" s="70"/>
      <c r="D29" s="71"/>
      <c r="E29" s="71"/>
      <c r="F29" s="71"/>
      <c r="G29" s="71"/>
      <c r="H29" s="71"/>
      <c r="I29" s="71"/>
    </row>
    <row r="30" spans="2:9" ht="15">
      <c r="B30" s="30"/>
      <c r="C30" s="70"/>
      <c r="D30" s="71"/>
      <c r="E30" s="71"/>
      <c r="F30" s="71"/>
      <c r="G30" s="71"/>
      <c r="H30" s="71"/>
      <c r="I30" s="71"/>
    </row>
    <row r="31" spans="2:9" ht="15">
      <c r="B31" s="30"/>
      <c r="C31" s="70"/>
      <c r="D31" s="71"/>
      <c r="E31" s="71"/>
      <c r="F31" s="71"/>
      <c r="G31" s="71"/>
      <c r="H31" s="71"/>
      <c r="I31" s="71"/>
    </row>
    <row r="32" spans="1:10" s="4" customFormat="1" ht="15">
      <c r="A32" s="3"/>
      <c r="B32" s="30"/>
      <c r="C32" s="70"/>
      <c r="D32" s="71"/>
      <c r="E32" s="71"/>
      <c r="F32" s="71"/>
      <c r="G32" s="71"/>
      <c r="H32" s="71"/>
      <c r="I32" s="71"/>
      <c r="J32" s="3"/>
    </row>
    <row r="33" spans="2:9" ht="15">
      <c r="B33" s="33"/>
      <c r="C33" s="72" t="s">
        <v>128</v>
      </c>
      <c r="D33" s="73">
        <f aca="true" t="shared" si="2" ref="D33:I33">SUM(D11:D32)</f>
        <v>91545075</v>
      </c>
      <c r="E33" s="73">
        <f t="shared" si="2"/>
        <v>5248298</v>
      </c>
      <c r="F33" s="73">
        <f t="shared" si="2"/>
        <v>96793373</v>
      </c>
      <c r="G33" s="73">
        <f t="shared" si="2"/>
        <v>96793372.63</v>
      </c>
      <c r="H33" s="73">
        <f t="shared" si="2"/>
        <v>91870833.89</v>
      </c>
      <c r="I33" s="73">
        <f t="shared" si="2"/>
        <v>0.3700000047683716</v>
      </c>
    </row>
    <row r="34" spans="2:9" ht="15">
      <c r="B34" s="13"/>
      <c r="C34" s="13"/>
      <c r="D34" s="14"/>
      <c r="E34" s="14"/>
      <c r="F34" s="14"/>
      <c r="G34" s="14"/>
      <c r="H34" s="14"/>
      <c r="I34" s="14"/>
    </row>
    <row r="35" spans="4:9" ht="15">
      <c r="D35" s="5"/>
      <c r="E35" s="5"/>
      <c r="F35" s="5"/>
      <c r="G35" s="5"/>
      <c r="H35" s="5"/>
      <c r="I35" s="5"/>
    </row>
    <row r="36" spans="4:9" ht="15">
      <c r="D36" s="5"/>
      <c r="E36" s="5"/>
      <c r="F36" s="5"/>
      <c r="G36" s="5"/>
      <c r="H36" s="5"/>
      <c r="I36" s="5"/>
    </row>
  </sheetData>
  <sheetProtection/>
  <mergeCells count="8">
    <mergeCell ref="B6:C8"/>
    <mergeCell ref="D6:H6"/>
    <mergeCell ref="I6:I7"/>
    <mergeCell ref="B1:I1"/>
    <mergeCell ref="B3:I3"/>
    <mergeCell ref="B4:I4"/>
    <mergeCell ref="B5:I5"/>
    <mergeCell ref="B2:I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6" r:id="rId2"/>
  <headerFooter>
    <oddFooter>&amp;R&amp;8Presupuestaria/ &amp;P 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SheetLayoutView="100" zoomScalePageLayoutView="0" workbookViewId="0" topLeftCell="A1">
      <selection activeCell="B3" sqref="B3:I3"/>
    </sheetView>
  </sheetViews>
  <sheetFormatPr defaultColWidth="11.421875" defaultRowHeight="15"/>
  <cols>
    <col min="1" max="1" width="2.28125" style="1" customWidth="1"/>
    <col min="2" max="2" width="3.28125" style="2" customWidth="1"/>
    <col min="3" max="3" width="52.57421875" style="2" customWidth="1"/>
    <col min="4" max="9" width="13.140625" style="2" customWidth="1"/>
    <col min="10" max="10" width="2.7109375" style="1" customWidth="1"/>
  </cols>
  <sheetData>
    <row r="1" spans="1:19" ht="15">
      <c r="A1" s="20"/>
      <c r="B1" s="191" t="s">
        <v>175</v>
      </c>
      <c r="C1" s="191"/>
      <c r="D1" s="191"/>
      <c r="E1" s="191"/>
      <c r="F1" s="191"/>
      <c r="G1" s="191"/>
      <c r="H1" s="191"/>
      <c r="I1" s="191"/>
      <c r="J1" s="20"/>
      <c r="L1" s="204"/>
      <c r="M1" s="204"/>
      <c r="N1" s="204"/>
      <c r="O1" s="204"/>
      <c r="P1" s="204"/>
      <c r="Q1" s="204"/>
      <c r="R1" s="204"/>
      <c r="S1" s="204"/>
    </row>
    <row r="2" spans="1:19" ht="15">
      <c r="A2" s="20"/>
      <c r="B2" s="191" t="s">
        <v>191</v>
      </c>
      <c r="C2" s="191"/>
      <c r="D2" s="191"/>
      <c r="E2" s="191"/>
      <c r="F2" s="191"/>
      <c r="G2" s="191"/>
      <c r="H2" s="191"/>
      <c r="I2" s="191"/>
      <c r="J2" s="20"/>
      <c r="L2" s="204"/>
      <c r="M2" s="204"/>
      <c r="N2" s="204"/>
      <c r="O2" s="204"/>
      <c r="P2" s="204"/>
      <c r="Q2" s="204"/>
      <c r="R2" s="204"/>
      <c r="S2" s="204"/>
    </row>
    <row r="3" spans="1:19" ht="15">
      <c r="A3" s="20"/>
      <c r="B3" s="191" t="s">
        <v>0</v>
      </c>
      <c r="C3" s="191"/>
      <c r="D3" s="191"/>
      <c r="E3" s="191"/>
      <c r="F3" s="191"/>
      <c r="G3" s="191"/>
      <c r="H3" s="191"/>
      <c r="I3" s="191"/>
      <c r="J3" s="20"/>
      <c r="L3" s="204"/>
      <c r="M3" s="204"/>
      <c r="N3" s="204"/>
      <c r="O3" s="204"/>
      <c r="P3" s="204"/>
      <c r="Q3" s="204"/>
      <c r="R3" s="204"/>
      <c r="S3" s="204"/>
    </row>
    <row r="4" spans="1:19" ht="15">
      <c r="A4" s="20"/>
      <c r="B4" s="191" t="s">
        <v>129</v>
      </c>
      <c r="C4" s="191"/>
      <c r="D4" s="191"/>
      <c r="E4" s="191"/>
      <c r="F4" s="191"/>
      <c r="G4" s="191"/>
      <c r="H4" s="191"/>
      <c r="I4" s="191"/>
      <c r="J4" s="20"/>
      <c r="L4" s="204"/>
      <c r="M4" s="204"/>
      <c r="N4" s="204"/>
      <c r="O4" s="204"/>
      <c r="P4" s="204"/>
      <c r="Q4" s="204"/>
      <c r="R4" s="204"/>
      <c r="S4" s="204"/>
    </row>
    <row r="5" spans="1:10" ht="15">
      <c r="A5" s="20"/>
      <c r="B5" s="191" t="s">
        <v>176</v>
      </c>
      <c r="C5" s="191"/>
      <c r="D5" s="191"/>
      <c r="E5" s="191"/>
      <c r="F5" s="191"/>
      <c r="G5" s="191"/>
      <c r="H5" s="191"/>
      <c r="I5" s="191"/>
      <c r="J5" s="20"/>
    </row>
    <row r="6" spans="2:9" ht="15">
      <c r="B6" s="187" t="s">
        <v>2</v>
      </c>
      <c r="C6" s="187"/>
      <c r="D6" s="189" t="s">
        <v>19</v>
      </c>
      <c r="E6" s="189"/>
      <c r="F6" s="189"/>
      <c r="G6" s="189"/>
      <c r="H6" s="189"/>
      <c r="I6" s="189" t="s">
        <v>4</v>
      </c>
    </row>
    <row r="7" spans="2:9" ht="24">
      <c r="B7" s="188"/>
      <c r="C7" s="188"/>
      <c r="D7" s="59" t="s">
        <v>5</v>
      </c>
      <c r="E7" s="59" t="s">
        <v>6</v>
      </c>
      <c r="F7" s="59" t="s">
        <v>7</v>
      </c>
      <c r="G7" s="59" t="s">
        <v>8</v>
      </c>
      <c r="H7" s="59" t="s">
        <v>9</v>
      </c>
      <c r="I7" s="190"/>
    </row>
    <row r="8" spans="2:9" ht="15">
      <c r="B8" s="188"/>
      <c r="C8" s="188"/>
      <c r="D8" s="59">
        <v>1</v>
      </c>
      <c r="E8" s="59">
        <v>2</v>
      </c>
      <c r="F8" s="59" t="s">
        <v>10</v>
      </c>
      <c r="G8" s="59">
        <v>4</v>
      </c>
      <c r="H8" s="59">
        <v>5</v>
      </c>
      <c r="I8" s="59" t="s">
        <v>11</v>
      </c>
    </row>
    <row r="9" spans="2:9" ht="15">
      <c r="B9" s="27"/>
      <c r="C9" s="28"/>
      <c r="D9" s="29"/>
      <c r="E9" s="29"/>
      <c r="F9" s="29"/>
      <c r="G9" s="29"/>
      <c r="H9" s="29"/>
      <c r="I9" s="29"/>
    </row>
    <row r="10" spans="2:9" ht="15">
      <c r="B10" s="61"/>
      <c r="C10" s="62"/>
      <c r="D10" s="63"/>
      <c r="E10" s="63"/>
      <c r="F10" s="63"/>
      <c r="G10" s="63"/>
      <c r="H10" s="63"/>
      <c r="I10" s="63"/>
    </row>
    <row r="11" spans="2:9" ht="15">
      <c r="B11" s="61"/>
      <c r="C11" s="66" t="s">
        <v>159</v>
      </c>
      <c r="D11" s="67">
        <f aca="true" t="shared" si="0" ref="D11:I11">SUM(D13:D14)</f>
        <v>91545075</v>
      </c>
      <c r="E11" s="67">
        <f t="shared" si="0"/>
        <v>5248297</v>
      </c>
      <c r="F11" s="67">
        <f t="shared" si="0"/>
        <v>96793373</v>
      </c>
      <c r="G11" s="67">
        <f t="shared" si="0"/>
        <v>96793373</v>
      </c>
      <c r="H11" s="67">
        <f t="shared" si="0"/>
        <v>91870833.89</v>
      </c>
      <c r="I11" s="67">
        <f t="shared" si="0"/>
        <v>0</v>
      </c>
    </row>
    <row r="12" spans="2:9" ht="15">
      <c r="B12" s="61"/>
      <c r="C12" s="66"/>
      <c r="D12" s="67"/>
      <c r="E12" s="67"/>
      <c r="F12" s="67"/>
      <c r="G12" s="67"/>
      <c r="H12" s="67"/>
      <c r="I12" s="67"/>
    </row>
    <row r="13" spans="2:9" ht="15">
      <c r="B13" s="61"/>
      <c r="C13" s="68" t="s">
        <v>160</v>
      </c>
      <c r="D13" s="69">
        <v>0</v>
      </c>
      <c r="E13" s="69">
        <v>0</v>
      </c>
      <c r="F13" s="69">
        <f>D13+E13</f>
        <v>0</v>
      </c>
      <c r="G13" s="69">
        <v>0</v>
      </c>
      <c r="H13" s="69">
        <v>0</v>
      </c>
      <c r="I13" s="69">
        <f>F13-G13</f>
        <v>0</v>
      </c>
    </row>
    <row r="14" spans="2:9" ht="15">
      <c r="B14" s="61"/>
      <c r="C14" s="68" t="s">
        <v>161</v>
      </c>
      <c r="D14" s="69">
        <v>91545075</v>
      </c>
      <c r="E14" s="69">
        <v>5248297</v>
      </c>
      <c r="F14" s="69">
        <f>D14+E14+1</f>
        <v>96793373</v>
      </c>
      <c r="G14" s="69">
        <v>96793373</v>
      </c>
      <c r="H14" s="69">
        <v>91870833.89</v>
      </c>
      <c r="I14" s="69">
        <f>F14-G14</f>
        <v>0</v>
      </c>
    </row>
    <row r="15" spans="2:9" ht="15">
      <c r="B15" s="61"/>
      <c r="C15" s="66"/>
      <c r="D15" s="67"/>
      <c r="E15" s="67"/>
      <c r="F15" s="67"/>
      <c r="G15" s="67"/>
      <c r="H15" s="67"/>
      <c r="I15" s="67"/>
    </row>
    <row r="16" spans="2:9" ht="15">
      <c r="B16" s="61"/>
      <c r="C16" s="66" t="s">
        <v>162</v>
      </c>
      <c r="D16" s="67">
        <v>0</v>
      </c>
      <c r="E16" s="67">
        <v>0</v>
      </c>
      <c r="F16" s="67">
        <f>D16+E16</f>
        <v>0</v>
      </c>
      <c r="G16" s="67">
        <v>0</v>
      </c>
      <c r="H16" s="67">
        <v>0</v>
      </c>
      <c r="I16" s="67">
        <f>F16-G16</f>
        <v>0</v>
      </c>
    </row>
    <row r="17" spans="2:9" ht="15">
      <c r="B17" s="61"/>
      <c r="C17" s="66"/>
      <c r="D17" s="67"/>
      <c r="E17" s="67"/>
      <c r="F17" s="67"/>
      <c r="G17" s="67"/>
      <c r="H17" s="67"/>
      <c r="I17" s="67"/>
    </row>
    <row r="18" spans="2:9" ht="15">
      <c r="B18" s="61"/>
      <c r="C18" s="66"/>
      <c r="D18" s="67"/>
      <c r="E18" s="67"/>
      <c r="F18" s="67"/>
      <c r="G18" s="67"/>
      <c r="H18" s="67"/>
      <c r="I18" s="67"/>
    </row>
    <row r="19" spans="2:9" ht="15">
      <c r="B19" s="61"/>
      <c r="C19" s="66" t="s">
        <v>163</v>
      </c>
      <c r="D19" s="67">
        <v>0</v>
      </c>
      <c r="E19" s="67">
        <v>0</v>
      </c>
      <c r="F19" s="67">
        <f>D19+E19</f>
        <v>0</v>
      </c>
      <c r="G19" s="67">
        <v>0</v>
      </c>
      <c r="H19" s="67">
        <v>0</v>
      </c>
      <c r="I19" s="67">
        <f>F19-G19</f>
        <v>0</v>
      </c>
    </row>
    <row r="20" spans="2:9" ht="15">
      <c r="B20" s="61"/>
      <c r="C20" s="66"/>
      <c r="D20" s="67"/>
      <c r="E20" s="67"/>
      <c r="F20" s="67"/>
      <c r="G20" s="67"/>
      <c r="H20" s="67"/>
      <c r="I20" s="67"/>
    </row>
    <row r="21" spans="2:9" ht="15">
      <c r="B21" s="61"/>
      <c r="C21" s="66"/>
      <c r="D21" s="67"/>
      <c r="E21" s="67"/>
      <c r="F21" s="67"/>
      <c r="G21" s="67"/>
      <c r="H21" s="67"/>
      <c r="I21" s="67"/>
    </row>
    <row r="22" spans="2:9" ht="15">
      <c r="B22" s="61"/>
      <c r="C22" s="66" t="s">
        <v>164</v>
      </c>
      <c r="D22" s="67">
        <v>0</v>
      </c>
      <c r="E22" s="67">
        <v>0</v>
      </c>
      <c r="F22" s="67">
        <f>D22+E22</f>
        <v>0</v>
      </c>
      <c r="G22" s="67">
        <v>0</v>
      </c>
      <c r="H22" s="67">
        <v>0</v>
      </c>
      <c r="I22" s="67">
        <f>F22-G22</f>
        <v>0</v>
      </c>
    </row>
    <row r="23" spans="2:9" ht="15">
      <c r="B23" s="61"/>
      <c r="C23" s="66"/>
      <c r="D23" s="67"/>
      <c r="E23" s="67"/>
      <c r="F23" s="67"/>
      <c r="G23" s="67"/>
      <c r="H23" s="67"/>
      <c r="I23" s="67"/>
    </row>
    <row r="24" spans="2:9" ht="15">
      <c r="B24" s="61"/>
      <c r="C24" s="66"/>
      <c r="D24" s="67"/>
      <c r="E24" s="67"/>
      <c r="F24" s="67"/>
      <c r="G24" s="67"/>
      <c r="H24" s="67"/>
      <c r="I24" s="67"/>
    </row>
    <row r="25" spans="2:9" ht="15">
      <c r="B25" s="61"/>
      <c r="C25" s="66" t="s">
        <v>165</v>
      </c>
      <c r="D25" s="67">
        <v>0</v>
      </c>
      <c r="E25" s="67">
        <v>0</v>
      </c>
      <c r="F25" s="67">
        <f>D25+E25</f>
        <v>0</v>
      </c>
      <c r="G25" s="67">
        <v>0</v>
      </c>
      <c r="H25" s="67">
        <v>0</v>
      </c>
      <c r="I25" s="67">
        <f>F25-G25</f>
        <v>0</v>
      </c>
    </row>
    <row r="26" spans="2:9" ht="15">
      <c r="B26" s="61"/>
      <c r="C26" s="70"/>
      <c r="D26" s="71"/>
      <c r="E26" s="71"/>
      <c r="F26" s="71"/>
      <c r="G26" s="71"/>
      <c r="H26" s="71"/>
      <c r="I26" s="71"/>
    </row>
    <row r="27" spans="2:9" ht="15">
      <c r="B27" s="61"/>
      <c r="C27" s="70"/>
      <c r="D27" s="71"/>
      <c r="E27" s="71"/>
      <c r="F27" s="71"/>
      <c r="G27" s="71"/>
      <c r="H27" s="71"/>
      <c r="I27" s="71"/>
    </row>
    <row r="28" spans="2:9" ht="15">
      <c r="B28" s="61"/>
      <c r="C28" s="70"/>
      <c r="D28" s="71"/>
      <c r="E28" s="71"/>
      <c r="F28" s="71"/>
      <c r="G28" s="71"/>
      <c r="H28" s="71"/>
      <c r="I28" s="71"/>
    </row>
    <row r="29" spans="2:9" ht="15">
      <c r="B29" s="61"/>
      <c r="C29" s="70"/>
      <c r="D29" s="71"/>
      <c r="E29" s="71"/>
      <c r="F29" s="71"/>
      <c r="G29" s="71"/>
      <c r="H29" s="71"/>
      <c r="I29" s="71"/>
    </row>
    <row r="30" spans="2:9" ht="15">
      <c r="B30" s="61"/>
      <c r="C30" s="70"/>
      <c r="D30" s="71"/>
      <c r="E30" s="71"/>
      <c r="F30" s="71"/>
      <c r="G30" s="71"/>
      <c r="H30" s="71"/>
      <c r="I30" s="71"/>
    </row>
    <row r="31" spans="2:9" ht="15">
      <c r="B31" s="61"/>
      <c r="C31" s="70"/>
      <c r="D31" s="71"/>
      <c r="E31" s="71"/>
      <c r="F31" s="71"/>
      <c r="G31" s="71"/>
      <c r="H31" s="71"/>
      <c r="I31" s="71"/>
    </row>
    <row r="32" spans="1:10" s="4" customFormat="1" ht="15">
      <c r="A32" s="3"/>
      <c r="B32" s="61"/>
      <c r="C32" s="70"/>
      <c r="D32" s="71"/>
      <c r="E32" s="71"/>
      <c r="F32" s="71"/>
      <c r="G32" s="71"/>
      <c r="H32" s="71"/>
      <c r="I32" s="71"/>
      <c r="J32" s="3"/>
    </row>
    <row r="33" spans="2:9" ht="15">
      <c r="B33" s="64"/>
      <c r="C33" s="72" t="s">
        <v>128</v>
      </c>
      <c r="D33" s="73">
        <f aca="true" t="shared" si="1" ref="D33:I33">D11+D16+D19+D22+D25</f>
        <v>91545075</v>
      </c>
      <c r="E33" s="73">
        <f t="shared" si="1"/>
        <v>5248297</v>
      </c>
      <c r="F33" s="73">
        <f t="shared" si="1"/>
        <v>96793373</v>
      </c>
      <c r="G33" s="73">
        <f t="shared" si="1"/>
        <v>96793373</v>
      </c>
      <c r="H33" s="73">
        <f t="shared" si="1"/>
        <v>91870833.89</v>
      </c>
      <c r="I33" s="73">
        <f t="shared" si="1"/>
        <v>0</v>
      </c>
    </row>
    <row r="34" spans="2:9" ht="15">
      <c r="B34" s="13"/>
      <c r="C34" s="13"/>
      <c r="D34" s="14"/>
      <c r="E34" s="14"/>
      <c r="F34" s="14"/>
      <c r="G34" s="14"/>
      <c r="H34" s="14"/>
      <c r="I34" s="14"/>
    </row>
    <row r="35" spans="4:9" ht="15">
      <c r="D35" s="5"/>
      <c r="E35" s="5"/>
      <c r="F35" s="5"/>
      <c r="G35" s="5"/>
      <c r="H35" s="5"/>
      <c r="I35" s="5"/>
    </row>
    <row r="36" spans="4:9" ht="15">
      <c r="D36" s="5"/>
      <c r="E36" s="5"/>
      <c r="F36" s="5"/>
      <c r="G36" s="5"/>
      <c r="H36" s="5"/>
      <c r="I36" s="5"/>
    </row>
  </sheetData>
  <sheetProtection/>
  <mergeCells count="12">
    <mergeCell ref="B5:I5"/>
    <mergeCell ref="B2:I2"/>
    <mergeCell ref="L1:S1"/>
    <mergeCell ref="L2:S2"/>
    <mergeCell ref="L3:S3"/>
    <mergeCell ref="L4:S4"/>
    <mergeCell ref="B6:C8"/>
    <mergeCell ref="D6:H6"/>
    <mergeCell ref="I6:I7"/>
    <mergeCell ref="B1:I1"/>
    <mergeCell ref="B3:I3"/>
    <mergeCell ref="B4:I4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6" r:id="rId2"/>
  <headerFooter>
    <oddFooter>&amp;R&amp;8Presupuestaria/ &amp;P 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SheetLayoutView="100" zoomScalePageLayoutView="85" workbookViewId="0" topLeftCell="A1">
      <selection activeCell="B2" sqref="B2:I2"/>
    </sheetView>
  </sheetViews>
  <sheetFormatPr defaultColWidth="11.421875" defaultRowHeight="15"/>
  <cols>
    <col min="1" max="1" width="2.28125" style="142" customWidth="1"/>
    <col min="2" max="2" width="3.28125" style="37" customWidth="1"/>
    <col min="3" max="3" width="52.57421875" style="37" customWidth="1"/>
    <col min="4" max="4" width="13.8515625" style="37" customWidth="1"/>
    <col min="5" max="9" width="12.7109375" style="37" customWidth="1"/>
    <col min="10" max="10" width="2.7109375" style="142" customWidth="1"/>
    <col min="11" max="16384" width="11.421875" style="42" customWidth="1"/>
  </cols>
  <sheetData>
    <row r="1" spans="1:10" s="140" customFormat="1" ht="14.25">
      <c r="A1" s="139"/>
      <c r="B1" s="214" t="s">
        <v>177</v>
      </c>
      <c r="C1" s="214"/>
      <c r="D1" s="214"/>
      <c r="E1" s="214"/>
      <c r="F1" s="214"/>
      <c r="G1" s="214"/>
      <c r="H1" s="214"/>
      <c r="I1" s="214"/>
      <c r="J1" s="139"/>
    </row>
    <row r="2" spans="1:10" s="140" customFormat="1" ht="14.25">
      <c r="A2" s="139"/>
      <c r="B2" s="191" t="s">
        <v>191</v>
      </c>
      <c r="C2" s="191"/>
      <c r="D2" s="191"/>
      <c r="E2" s="191"/>
      <c r="F2" s="191"/>
      <c r="G2" s="191"/>
      <c r="H2" s="191"/>
      <c r="I2" s="191"/>
      <c r="J2" s="139"/>
    </row>
    <row r="3" spans="1:10" s="140" customFormat="1" ht="14.25">
      <c r="A3" s="139"/>
      <c r="B3" s="214" t="s">
        <v>0</v>
      </c>
      <c r="C3" s="214"/>
      <c r="D3" s="214"/>
      <c r="E3" s="214"/>
      <c r="F3" s="214"/>
      <c r="G3" s="214"/>
      <c r="H3" s="214"/>
      <c r="I3" s="214"/>
      <c r="J3" s="139"/>
    </row>
    <row r="4" spans="1:10" s="140" customFormat="1" ht="14.25">
      <c r="A4" s="139"/>
      <c r="B4" s="214" t="s">
        <v>129</v>
      </c>
      <c r="C4" s="214"/>
      <c r="D4" s="214"/>
      <c r="E4" s="214"/>
      <c r="F4" s="214"/>
      <c r="G4" s="214"/>
      <c r="H4" s="214"/>
      <c r="I4" s="214"/>
      <c r="J4" s="139"/>
    </row>
    <row r="5" spans="1:10" s="140" customFormat="1" ht="14.25">
      <c r="A5" s="139"/>
      <c r="B5" s="214" t="s">
        <v>181</v>
      </c>
      <c r="C5" s="214"/>
      <c r="D5" s="214"/>
      <c r="E5" s="214"/>
      <c r="F5" s="214"/>
      <c r="G5" s="214"/>
      <c r="H5" s="214"/>
      <c r="I5" s="214"/>
      <c r="J5" s="141"/>
    </row>
    <row r="6" spans="2:9" s="142" customFormat="1" ht="8.25" customHeight="1">
      <c r="B6" s="65"/>
      <c r="C6" s="65"/>
      <c r="D6" s="65"/>
      <c r="E6" s="65"/>
      <c r="F6" s="65"/>
      <c r="G6" s="65"/>
      <c r="H6" s="65"/>
      <c r="I6" s="65"/>
    </row>
    <row r="7" spans="2:9" ht="15">
      <c r="B7" s="205" t="s">
        <v>2</v>
      </c>
      <c r="C7" s="206"/>
      <c r="D7" s="211" t="s">
        <v>19</v>
      </c>
      <c r="E7" s="211"/>
      <c r="F7" s="211"/>
      <c r="G7" s="211"/>
      <c r="H7" s="211"/>
      <c r="I7" s="212" t="s">
        <v>4</v>
      </c>
    </row>
    <row r="8" spans="2:9" ht="51">
      <c r="B8" s="207"/>
      <c r="C8" s="208"/>
      <c r="D8" s="143" t="s">
        <v>5</v>
      </c>
      <c r="E8" s="143" t="s">
        <v>6</v>
      </c>
      <c r="F8" s="143" t="s">
        <v>7</v>
      </c>
      <c r="G8" s="143" t="s">
        <v>8</v>
      </c>
      <c r="H8" s="143" t="s">
        <v>9</v>
      </c>
      <c r="I8" s="213"/>
    </row>
    <row r="9" spans="2:9" ht="15">
      <c r="B9" s="209"/>
      <c r="C9" s="210"/>
      <c r="D9" s="145">
        <v>1</v>
      </c>
      <c r="E9" s="145">
        <v>2</v>
      </c>
      <c r="F9" s="145" t="s">
        <v>10</v>
      </c>
      <c r="G9" s="145">
        <v>4</v>
      </c>
      <c r="H9" s="145">
        <v>5</v>
      </c>
      <c r="I9" s="146" t="s">
        <v>11</v>
      </c>
    </row>
    <row r="10" spans="1:10" s="144" customFormat="1" ht="15" customHeight="1">
      <c r="A10" s="147"/>
      <c r="B10" s="148"/>
      <c r="C10" s="149"/>
      <c r="D10" s="150"/>
      <c r="E10" s="150"/>
      <c r="F10" s="150"/>
      <c r="G10" s="150"/>
      <c r="H10" s="150"/>
      <c r="I10" s="150"/>
      <c r="J10" s="147"/>
    </row>
    <row r="11" spans="1:10" s="144" customFormat="1" ht="15" customHeight="1">
      <c r="A11" s="147"/>
      <c r="B11" s="151"/>
      <c r="C11" s="152"/>
      <c r="D11" s="153"/>
      <c r="E11" s="153"/>
      <c r="F11" s="153"/>
      <c r="G11" s="153"/>
      <c r="H11" s="153"/>
      <c r="I11" s="153"/>
      <c r="J11" s="147"/>
    </row>
    <row r="12" spans="1:10" s="144" customFormat="1" ht="15" customHeight="1">
      <c r="A12" s="147"/>
      <c r="B12" s="151"/>
      <c r="C12" s="152"/>
      <c r="D12" s="154"/>
      <c r="E12" s="154"/>
      <c r="F12" s="154"/>
      <c r="G12" s="154"/>
      <c r="H12" s="154"/>
      <c r="I12" s="155"/>
      <c r="J12" s="147"/>
    </row>
    <row r="13" spans="1:10" s="160" customFormat="1" ht="35.25" customHeight="1">
      <c r="A13" s="156"/>
      <c r="B13" s="157"/>
      <c r="C13" s="158" t="s">
        <v>182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f>+F13-G13</f>
        <v>0</v>
      </c>
      <c r="J13" s="156"/>
    </row>
    <row r="14" spans="1:10" s="160" customFormat="1" ht="35.25" customHeight="1">
      <c r="A14" s="156"/>
      <c r="B14" s="157"/>
      <c r="C14" s="161" t="s">
        <v>183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6"/>
    </row>
    <row r="15" spans="1:10" s="160" customFormat="1" ht="35.25" customHeight="1">
      <c r="A15" s="156"/>
      <c r="B15" s="157"/>
      <c r="C15" s="161" t="s">
        <v>184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6"/>
    </row>
    <row r="16" spans="1:10" s="160" customFormat="1" ht="35.25" customHeight="1">
      <c r="A16" s="156"/>
      <c r="B16" s="157"/>
      <c r="C16" s="161" t="s">
        <v>185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6"/>
    </row>
    <row r="17" spans="1:10" s="160" customFormat="1" ht="35.25" customHeight="1">
      <c r="A17" s="156"/>
      <c r="B17" s="157"/>
      <c r="C17" s="161" t="s">
        <v>186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6"/>
    </row>
    <row r="18" spans="1:10" s="160" customFormat="1" ht="35.25" customHeight="1">
      <c r="A18" s="156"/>
      <c r="B18" s="157"/>
      <c r="C18" s="161" t="s">
        <v>187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6"/>
    </row>
    <row r="19" spans="1:10" s="160" customFormat="1" ht="35.25" customHeight="1">
      <c r="A19" s="156"/>
      <c r="B19" s="157"/>
      <c r="C19" s="161" t="s">
        <v>188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6"/>
    </row>
    <row r="20" spans="1:10" s="144" customFormat="1" ht="15" customHeight="1">
      <c r="A20" s="147"/>
      <c r="B20" s="151"/>
      <c r="C20" s="162"/>
      <c r="D20" s="163"/>
      <c r="E20" s="163"/>
      <c r="F20" s="163"/>
      <c r="G20" s="163"/>
      <c r="H20" s="163"/>
      <c r="I20" s="163"/>
      <c r="J20" s="147"/>
    </row>
    <row r="21" spans="1:10" s="144" customFormat="1" ht="15" customHeight="1">
      <c r="A21" s="147"/>
      <c r="B21" s="151"/>
      <c r="C21" s="162"/>
      <c r="D21" s="163"/>
      <c r="E21" s="163"/>
      <c r="F21" s="163"/>
      <c r="G21" s="163"/>
      <c r="H21" s="163"/>
      <c r="I21" s="163"/>
      <c r="J21" s="147"/>
    </row>
    <row r="22" spans="1:10" s="144" customFormat="1" ht="15" customHeight="1">
      <c r="A22" s="147"/>
      <c r="B22" s="151"/>
      <c r="C22" s="162"/>
      <c r="D22" s="163"/>
      <c r="E22" s="163"/>
      <c r="F22" s="163"/>
      <c r="G22" s="163"/>
      <c r="H22" s="163"/>
      <c r="I22" s="163"/>
      <c r="J22" s="147"/>
    </row>
    <row r="23" spans="1:10" s="144" customFormat="1" ht="15" customHeight="1">
      <c r="A23" s="147"/>
      <c r="B23" s="151"/>
      <c r="C23" s="162"/>
      <c r="D23" s="164"/>
      <c r="E23" s="164"/>
      <c r="F23" s="164"/>
      <c r="G23" s="164"/>
      <c r="H23" s="164"/>
      <c r="I23" s="164"/>
      <c r="J23" s="147"/>
    </row>
    <row r="24" spans="1:10" s="144" customFormat="1" ht="15" customHeight="1">
      <c r="A24" s="147"/>
      <c r="B24" s="165"/>
      <c r="C24" s="166"/>
      <c r="D24" s="167"/>
      <c r="E24" s="167"/>
      <c r="F24" s="167"/>
      <c r="G24" s="167"/>
      <c r="H24" s="167"/>
      <c r="I24" s="167"/>
      <c r="J24" s="147"/>
    </row>
    <row r="25" spans="1:10" s="144" customFormat="1" ht="15" customHeight="1">
      <c r="A25" s="147"/>
      <c r="B25" s="168"/>
      <c r="C25" s="169" t="s">
        <v>128</v>
      </c>
      <c r="D25" s="170">
        <f aca="true" t="shared" si="0" ref="D25:I25">SUM(D12:D20)</f>
        <v>0</v>
      </c>
      <c r="E25" s="170">
        <f t="shared" si="0"/>
        <v>0</v>
      </c>
      <c r="F25" s="170">
        <f t="shared" si="0"/>
        <v>0</v>
      </c>
      <c r="G25" s="170">
        <f t="shared" si="0"/>
        <v>0</v>
      </c>
      <c r="H25" s="170">
        <f t="shared" si="0"/>
        <v>0</v>
      </c>
      <c r="I25" s="170">
        <f t="shared" si="0"/>
        <v>0</v>
      </c>
      <c r="J25" s="147"/>
    </row>
    <row r="26" spans="1:10" s="144" customFormat="1" ht="12">
      <c r="A26" s="147"/>
      <c r="B26" s="171"/>
      <c r="C26" s="172"/>
      <c r="D26" s="172"/>
      <c r="E26" s="172"/>
      <c r="F26" s="172"/>
      <c r="G26" s="172"/>
      <c r="H26" s="172"/>
      <c r="I26" s="172"/>
      <c r="J26" s="147"/>
    </row>
    <row r="27" spans="1:10" s="144" customFormat="1" ht="12">
      <c r="A27" s="147"/>
      <c r="B27" s="171"/>
      <c r="C27" s="172"/>
      <c r="D27" s="172" t="s">
        <v>189</v>
      </c>
      <c r="E27" s="172"/>
      <c r="F27" s="172"/>
      <c r="G27" s="172"/>
      <c r="H27" s="172"/>
      <c r="I27" s="132" t="s">
        <v>190</v>
      </c>
      <c r="J27" s="147"/>
    </row>
    <row r="28" spans="1:10" s="144" customFormat="1" ht="9">
      <c r="A28" s="147"/>
      <c r="J28" s="147"/>
    </row>
    <row r="29" spans="1:10" s="144" customFormat="1" ht="9">
      <c r="A29" s="147"/>
      <c r="J29" s="147"/>
    </row>
  </sheetData>
  <sheetProtection/>
  <mergeCells count="8"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/>
  <pageMargins left="0.2362204724409449" right="0.4330708661417323" top="0.7480314960629921" bottom="0.7480314960629921" header="0" footer="0"/>
  <pageSetup fitToHeight="1" fitToWidth="1" horizontalDpi="600" verticalDpi="600" orientation="landscape" scale="90" r:id="rId2"/>
  <headerFooter>
    <oddFooter>&amp;R&amp;8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INFORMATICA</cp:lastModifiedBy>
  <cp:lastPrinted>2022-02-03T16:05:24Z</cp:lastPrinted>
  <dcterms:created xsi:type="dcterms:W3CDTF">2016-12-12T16:31:24Z</dcterms:created>
  <dcterms:modified xsi:type="dcterms:W3CDTF">2022-02-03T16:09:39Z</dcterms:modified>
  <cp:category/>
  <cp:version/>
  <cp:contentType/>
  <cp:contentStatus/>
</cp:coreProperties>
</file>